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A93E3EF5-0009-4F57-9DA1-5CA4C4A783A3}" xr6:coauthVersionLast="47" xr6:coauthVersionMax="47" xr10:uidLastSave="{00000000-0000-0000-0000-000000000000}"/>
  <bookViews>
    <workbookView xWindow="-98" yWindow="-98" windowWidth="20715" windowHeight="13155" tabRatio="8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E34" i="10" l="1"/>
  <c r="CO34" i="10" l="1"/>
  <c r="BE35"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<sst xmlns="http://schemas.openxmlformats.org/spreadsheetml/2006/main" count="1164" uniqueCount="566">
  <si>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</si>
  <si>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</si>
  <si>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</si>
  <si>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</si>
  <si>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</si>
  <si>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</si>
  <si>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</si>
  <si>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</si>
  <si>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</si>
  <si>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</si>
  <si>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</si>
  <si>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</si>
  <si>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</si>
  <si>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</si>
  <si>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</si>
  <si>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</si>
  <si>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</si>
  <si>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</si>
  <si>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</si>
  <si>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</si>
  <si>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</si>
  <si>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</si>
  <si>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</si>
  <si>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</si>
  <si>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</si>
  <si>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</si>
  <si>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</si>
  <si>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</si>
  <si>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</si>
  <si>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</si>
  <si>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</si>
  <si>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</si>
  <si>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</si>
  <si>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</si>
  <si>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</si>
  <si>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</si>
  <si>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</si>
  <si>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</si>
  <si>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</si>
  <si>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</si>
  <si>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</si>
  <si>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</si>
  <si>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</si>
  <si>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</si>
  <si>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</si>
  <si>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</si>
  <si>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</si>
  <si>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</si>
  <si>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</si>
  <si>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</si>
  <si>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</si>
  <si>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</si>
  <si>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</si>
  <si>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</si>
  <si>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</si>
  <si>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</si>
  <si>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</si>
  <si>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</si>
  <si>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</si>
  <si>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</si>
  <si>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</si>
  <si>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</si>
  <si>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</si>
  <si>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</si>
  <si>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</si>
  <si>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</si>
  <si>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</si>
  <si>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</si>
  <si>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</si>
  <si>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</si>
  <si>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</si>
  <si>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</si>
  <si>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</si>
  <si>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</si>
  <si>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</si>
  <si>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</si>
  <si>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</si>
  <si>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</si>
  <si>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</si>
  <si>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</si>
  <si>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</si>
  <si>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</si>
  <si>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</si>
  <si>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</si>
  <si>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</si>
  <si>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</si>
  <si>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</si>
  <si>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</si>
  <si>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</si>
  <si>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</si>
  <si>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</si>
  <si>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</si>
  <si>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</si>
  <si>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</si>
  <si>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粟島浦村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</si>
  <si>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</si>
  <si>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</si>
  <si>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</si>
  <si>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</si>
  <si>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</si>
  <si>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</si>
  <si>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</si>
  <si>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</si>
  <si>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</si>
  <si>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</si>
  <si>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</si>
  <si>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</si>
  <si>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</si>
  <si>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</si>
  <si>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</si>
  <si>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</si>
  <si>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</si>
  <si>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</si>
  <si>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</si>
  <si>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</si>
  <si>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</si>
  <si>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</si>
  <si>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</si>
  <si>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</si>
  <si>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</si>
  <si>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</si>
  <si>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</si>
  <si>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</si>
  <si>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</si>
  <si>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</si>
  <si>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</si>
  <si>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</si>
  <si>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</si>
  <si>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</si>
  <si>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</si>
  <si>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</si>
  <si>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</si>
  <si>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</si>
  <si>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</si>
  <si>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</si>
  <si>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</si>
  <si>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</si>
  <si>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</si>
  <si>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</si>
  <si>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</si>
  <si>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</si>
  <si>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</si>
  <si>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</si>
  <si>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</si>
  <si>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</si>
  <si>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</si>
  <si>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</si>
  <si>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</si>
  <si>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</si>
  <si>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</si>
  <si>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</si>
  <si>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</si>
  <si>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</si>
  <si>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</si>
  <si>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</si>
  <si>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</si>
  <si>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</si>
  <si>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</si>
  <si>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</si>
  <si>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</si>
  <si>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</si>
  <si>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</si>
  <si>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</si>
  <si>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</si>
  <si>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</si>
  <si>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</si>
  <si>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</si>
  <si>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</si>
  <si>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</si>
  <si>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</si>
  <si>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</si>
  <si>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</si>
  <si>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</si>
  <si>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</si>
  <si>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</si>
  <si>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</si>
  <si>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</si>
  <si>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</si>
  <si>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</si>
  <si>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</si>
  <si>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</si>
  <si>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</si>
  <si>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</si>
  <si>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</si>
  <si>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</si>
  <si>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</si>
  <si>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</si>
  <si>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</si>
  <si>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</si>
  <si>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</si>
  <si>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</si>
  <si>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</si>
  <si>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</si>
  <si>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</si>
  <si>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</si>
  <si>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</si>
  <si>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</si>
  <si>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</si>
  <si>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</si>
  <si>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</si>
  <si>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</si>
  <si>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</si>
  <si>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</si>
  <si>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</si>
  <si>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新潟県粟島浦村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</si>
  <si>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</si>
  <si>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</si>
  <si>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</si>
  <si>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</si>
  <si>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</si>
  <si>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</si>
  <si>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</si>
  <si>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</si>
  <si>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</si>
  <si>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</si>
  <si>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</si>
  <si>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</si>
  <si>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</si>
  <si>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</si>
  <si>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</si>
  <si>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</si>
  <si>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</si>
  <si>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</si>
  <si>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</si>
  <si>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</si>
  <si>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</si>
  <si>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</si>
  <si>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</si>
  <si>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</si>
  <si>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</si>
  <si>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</si>
  <si>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</si>
  <si>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</si>
  <si>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</si>
  <si>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</si>
  <si>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</si>
  <si>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</si>
  <si>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</si>
  <si>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</si>
  <si>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</si>
  <si>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</si>
  <si>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</si>
  <si>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</si>
  <si>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</si>
  <si>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</si>
  <si>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</si>
  <si>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</si>
  <si>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</si>
  <si>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</si>
  <si>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</si>
  <si>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</si>
  <si>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</si>
  <si>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</si>
  <si>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</si>
  <si>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</si>
  <si>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</si>
  <si>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</si>
  <si>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</si>
  <si>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</si>
  <si>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</si>
  <si>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</si>
  <si>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</si>
  <si>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</si>
  <si>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</si>
  <si>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</si>
  <si>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</si>
  <si>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</si>
  <si>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</si>
  <si>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</si>
  <si>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</si>
  <si>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</si>
  <si>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</si>
  <si>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</si>
  <si>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</si>
  <si>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</si>
  <si>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</si>
  <si>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</si>
  <si>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</si>
  <si>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</si>
  <si>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</si>
  <si>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</si>
  <si>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</si>
  <si>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</si>
  <si>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</si>
  <si>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</si>
  <si>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</si>
  <si>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</si>
  <si>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</si>
  <si>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</si>
  <si>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</si>
  <si>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</si>
  <si>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</si>
  <si>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</si>
  <si>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</si>
  <si>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</si>
  <si>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</si>
  <si>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</si>
  <si>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</si>
  <si>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</si>
  <si>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</si>
  <si>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</si>
  <si>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</si>
  <si>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</si>
  <si>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</si>
  <si>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</si>
  <si>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</si>
  <si>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</si>
  <si>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</si>
  <si>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</si>
  <si>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</si>
  <si>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</si>
  <si>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</si>
  <si>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</si>
  <si>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</si>
  <si>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</si>
  <si>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</si>
  <si>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</si>
  <si>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</si>
  <si>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</si>
  <si>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</si>
  <si>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</si>
  <si>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</si>
  <si>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</si>
  <si>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</si>
  <si>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</si>
  <si>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</si>
  <si>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</si>
  <si>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</si>
  <si>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</si>
  <si>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</si>
  <si>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</si>
  <si>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</si>
  <si>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</si>
  <si>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</si>
  <si>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</si>
  <si>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</si>
  <si>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</si>
  <si>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</si>
  <si>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</si>
  <si>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</si>
  <si>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</si>
  <si>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</si>
  <si>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</si>
  <si>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</si>
  <si>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</si>
  <si>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</si>
  <si>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</si>
  <si>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</si>
  <si>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</si>
  <si>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</si>
  <si>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</si>
  <si>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</si>
  <si>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</si>
  <si>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</si>
  <si>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</si>
  <si>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新潟県粟島浦村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</si>
  <si>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</si>
  <si>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</si>
  <si>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</si>
  <si>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</si>
  <si>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</si>
  <si>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</si>
  <si>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</si>
  <si>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</si>
  <si>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</si>
  <si>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</si>
  <si>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</si>
  <si>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</si>
  <si>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</si>
  <si>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</si>
  <si>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</si>
  <si>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</si>
  <si>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</si>
  <si>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</si>
  <si>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</si>
  <si>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</si>
  <si>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交流活性化事業特別会計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</si>
  <si>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</si>
  <si>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</si>
  <si>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</si>
  <si>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</si>
  <si>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</si>
  <si>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</si>
  <si>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</si>
  <si>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</si>
  <si>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</si>
  <si>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</si>
  <si>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</si>
  <si>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</si>
  <si>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</si>
  <si>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</si>
  <si>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</si>
  <si>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</si>
  <si>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</si>
  <si>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</si>
  <si>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</si>
  <si>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</si>
  <si>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</si>
  <si>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</si>
  <si>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</si>
  <si>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</si>
  <si>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</si>
  <si>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</si>
  <si>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</si>
  <si>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</si>
  <si>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</si>
  <si>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</si>
  <si>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</si>
  <si>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</si>
  <si>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</si>
  <si>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</si>
  <si>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</si>
  <si>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</si>
  <si>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</si>
  <si>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</si>
  <si>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</si>
  <si>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</si>
  <si>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</si>
  <si>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</si>
  <si>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</si>
  <si>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</si>
  <si>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</si>
  <si>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</si>
  <si>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</si>
  <si>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</si>
  <si>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</si>
  <si>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</si>
  <si>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</si>
  <si>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</si>
  <si>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</si>
  <si>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</si>
  <si>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</si>
  <si>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</si>
  <si>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</si>
  <si>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</si>
  <si>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</si>
  <si>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</si>
  <si>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</si>
  <si>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</si>
  <si>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</si>
  <si>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</si>
  <si>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</si>
  <si>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</si>
  <si>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</si>
  <si>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</si>
  <si>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</si>
  <si>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</si>
  <si>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</si>
  <si>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</si>
  <si>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</si>
  <si>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</si>
  <si>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</si>
  <si>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</si>
  <si>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</si>
  <si>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</si>
  <si>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</si>
  <si>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</si>
  <si>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</si>
  <si>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</si>
  <si>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</si>
  <si>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</si>
  <si>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</si>
  <si>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</si>
  <si>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</si>
  <si>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</si>
  <si>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</si>
  <si>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</si>
  <si>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</si>
  <si>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</si>
  <si>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</si>
  <si>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</si>
  <si>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</si>
  <si>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</si>
  <si>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</si>
  <si>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</si>
  <si>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</si>
  <si>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</si>
  <si>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</si>
  <si>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</si>
  <si>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</si>
  <si>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</si>
  <si>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</si>
  <si>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</si>
  <si>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</si>
  <si>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</si>
  <si>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</si>
  <si>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</si>
  <si>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</si>
  <si>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</si>
  <si>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</si>
  <si>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</si>
  <si>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</si>
  <si>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</si>
  <si>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</si>
  <si>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</si>
  <si>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</si>
  <si>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</si>
  <si>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</si>
  <si>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</si>
  <si>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</si>
  <si>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</si>
  <si>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</si>
  <si>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</si>
  <si>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</si>
  <si>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</si>
  <si>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</si>
  <si>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</si>
  <si>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</si>
  <si>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</si>
  <si>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</si>
  <si>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</si>
  <si>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</si>
  <si>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</si>
  <si>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</si>
  <si>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</si>
  <si>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</si>
  <si>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</si>
  <si>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</si>
  <si>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</si>
  <si>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</si>
  <si>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</si>
  <si>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</si>
  <si>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</si>
  <si>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</si>
  <si>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</si>
  <si>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</si>
  <si>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</si>
  <si>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</si>
  <si>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</si>
  <si>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</si>
  <si>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</si>
  <si>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5.11</t>
  </si>
  <si>
    <t>▲ 17.50</t>
  </si>
  <si>
    <t>一般会計</t>
  </si>
  <si>
    <t>介護保険特別会計</t>
  </si>
  <si>
    <t>交流活性化事業特別会計</t>
  </si>
  <si>
    <t>国民健康保険特別会計</t>
  </si>
  <si>
    <t>簡易水道事業特別会計</t>
  </si>
  <si>
    <t>後期高齢者医療特別会計</t>
  </si>
  <si>
    <t>集落排水事業特別会計</t>
  </si>
  <si>
    <t>その他会計（赤字）</t>
  </si>
  <si>
    <t>その他会計（黒字）</t>
  </si>
  <si>
    <t>R02</t>
    <phoneticPr fontId="5"/>
  </si>
  <si>
    <t>R03</t>
    <phoneticPr fontId="5"/>
  </si>
  <si>
    <t>R04</t>
    <phoneticPr fontId="5"/>
  </si>
  <si>
    <t>R05</t>
    <phoneticPr fontId="5"/>
  </si>
  <si>
    <t>R06</t>
    <phoneticPr fontId="5"/>
  </si>
  <si>
    <t>新潟県市町村総合事務組合【一般会計】</t>
  </si>
  <si>
    <t>新潟県市町村総合事務組合【職員退職手当支給事業特別会計】</t>
  </si>
  <si>
    <t>新潟県市町村総合事務組合【消防団員等公務災害補償事業特別会計】</t>
  </si>
  <si>
    <t>新潟県市町村総合事務組合【消防賞じゅつ金等支給事業特別会計】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</si>
  <si>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</si>
  <si>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</si>
  <si>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</si>
  <si>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</si>
  <si>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下越福祉行政組合【一般会計】</t>
  </si>
  <si>
    <t>下越福祉行政組合【老人ホーム特別会計】</t>
  </si>
  <si>
    <t>下越福祉行政組合【保健施設特別会計】</t>
  </si>
  <si>
    <t>○</t>
    <phoneticPr fontId="2"/>
  </si>
  <si>
    <t>粟島汽船株式会社</t>
    <phoneticPr fontId="2"/>
  </si>
  <si>
    <t>-</t>
    <phoneticPr fontId="2"/>
  </si>
  <si>
    <t>開発整備基金</t>
    <phoneticPr fontId="5"/>
  </si>
  <si>
    <t>地域福祉基金</t>
    <phoneticPr fontId="5"/>
  </si>
  <si>
    <t>ふるさと創生基金</t>
    <phoneticPr fontId="5"/>
  </si>
  <si>
    <t>土地開発基金</t>
    <phoneticPr fontId="5"/>
  </si>
  <si>
    <t>ふるさと粟島応援基金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</si>
</sst>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D23-4E56-BE46-3465A3CC43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611049</c:v>
                </c:pt>
                <c:pt idx="1">
                  <c:v>5533589</c:v>
                </c:pt>
                <c:pt idx="2">
                  <c:v>716602</c:v>
                </c:pt>
                <c:pt idx="3">
                  <c:v>1582830</c:v>
                </c:pt>
                <c:pt idx="4">
                  <c:v>1160385</c:v>
                </c:pt>
              </c:numCache>
            </c:numRef>
          </c:val>
          <c:smooth val="0"/>
          <c:extLst>
            <c:ext xmlns:c16="http://schemas.microsoft.com/office/drawing/2014/chart" uri="{C3380CC4-5D6E-409C-BE32-E72D297353CC}">
              <c16:uniqueId val="{00000001-2D23-4E56-BE46-3465A3CC43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38.44</c:v>
                </c:pt>
                <c:pt idx="1">
                  <c:v>60.62</c:v>
                </c:pt>
                <c:pt idx="2">
                  <c:v>63.42</c:v>
                </c:pt>
                <c:pt idx="3">
                  <c:v>61.56</c:v>
                </c:pt>
                <c:pt idx="4">
                  <c:v>46.3</c:v>
                </c:pt>
              </c:numCache>
            </c:numRef>
          </c:val>
          <c:extLst>
            <c:ext xmlns:c16="http://schemas.microsoft.com/office/drawing/2014/chart" uri="{C3380CC4-5D6E-409C-BE32-E72D297353CC}">
              <c16:uniqueId val="{00000000-5486-4D6E-AE2B-EDC607E19D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57.79</c:v>
                </c:pt>
                <c:pt idx="1">
                  <c:v>54.55</c:v>
                </c:pt>
                <c:pt idx="2">
                  <c:v>65.05</c:v>
                </c:pt>
                <c:pt idx="3">
                  <c:v>57.63</c:v>
                </c:pt>
                <c:pt idx="4">
                  <c:v>59.72</c:v>
                </c:pt>
              </c:numCache>
            </c:numRef>
          </c:val>
          <c:extLst>
            <c:ext xmlns:c16="http://schemas.microsoft.com/office/drawing/2014/chart" uri="{C3380CC4-5D6E-409C-BE32-E72D297353CC}">
              <c16:uniqueId val="{00000001-5486-4D6E-AE2B-EDC607E19D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9.9700000000000006</c:v>
                </c:pt>
                <c:pt idx="1">
                  <c:v>36.42</c:v>
                </c:pt>
                <c:pt idx="2">
                  <c:v>12.36</c:v>
                </c:pt>
                <c:pt idx="3">
                  <c:v>-5.1100000000000003</c:v>
                </c:pt>
                <c:pt idx="4">
                  <c:v>-17.5</c:v>
                </c:pt>
              </c:numCache>
            </c:numRef>
          </c:val>
          <c:smooth val="0"/>
          <c:extLst>
            <c:ext xmlns:c16="http://schemas.microsoft.com/office/drawing/2014/chart" uri="{C3380CC4-5D6E-409C-BE32-E72D297353CC}">
              <c16:uniqueId val="{00000002-5486-4D6E-AE2B-EDC607E19D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3D-4A9E-A37F-CC5A1124E9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3D-4A9E-A37F-CC5A1124E9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3D-4A9E-A37F-CC5A1124E907}"/>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0.47</c:v>
                </c:pt>
                <c:pt idx="2">
                  <c:v>#N/A</c:v>
                </c:pt>
                <c:pt idx="3">
                  <c:v>0.61</c:v>
                </c:pt>
                <c:pt idx="4">
                  <c:v>#N/A</c:v>
                </c:pt>
                <c:pt idx="5">
                  <c:v>0.95</c:v>
                </c:pt>
                <c:pt idx="6">
                  <c:v>#N/A</c:v>
                </c:pt>
                <c:pt idx="7">
                  <c:v>0.7</c:v>
                </c:pt>
                <c:pt idx="8">
                  <c:v>#N/A</c:v>
                </c:pt>
                <c:pt idx="9">
                  <c:v>0.16</c:v>
                </c:pt>
              </c:numCache>
            </c:numRef>
          </c:val>
          <c:extLst>
            <c:ext xmlns:c16="http://schemas.microsoft.com/office/drawing/2014/chart" uri="{C3380CC4-5D6E-409C-BE32-E72D297353CC}">
              <c16:uniqueId val="{00000003-B73D-4A9E-A37F-CC5A1124E9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0.4</c:v>
                </c:pt>
                <c:pt idx="4">
                  <c:v>#N/A</c:v>
                </c:pt>
                <c:pt idx="5">
                  <c:v>1.04</c:v>
                </c:pt>
                <c:pt idx="6">
                  <c:v>#N/A</c:v>
                </c:pt>
                <c:pt idx="7">
                  <c:v>0.36</c:v>
                </c:pt>
                <c:pt idx="8">
                  <c:v>#N/A</c:v>
                </c:pt>
                <c:pt idx="9">
                  <c:v>0.46</c:v>
                </c:pt>
              </c:numCache>
            </c:numRef>
          </c:val>
          <c:extLst>
            <c:ext xmlns:c16="http://schemas.microsoft.com/office/drawing/2014/chart" uri="{C3380CC4-5D6E-409C-BE32-E72D297353CC}">
              <c16:uniqueId val="{00000004-B73D-4A9E-A37F-CC5A1124E907}"/>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c:v>
                </c:pt>
                <c:pt idx="2">
                  <c:v>#N/A</c:v>
                </c:pt>
                <c:pt idx="3">
                  <c:v>0.9</c:v>
                </c:pt>
                <c:pt idx="4">
                  <c:v>#N/A</c:v>
                </c:pt>
                <c:pt idx="5">
                  <c:v>1.55</c:v>
                </c:pt>
                <c:pt idx="6">
                  <c:v>#N/A</c:v>
                </c:pt>
                <c:pt idx="7">
                  <c:v>0.74</c:v>
                </c:pt>
                <c:pt idx="8">
                  <c:v>#N/A</c:v>
                </c:pt>
                <c:pt idx="9">
                  <c:v>0.8</c:v>
                </c:pt>
              </c:numCache>
            </c:numRef>
          </c:val>
          <c:extLst>
            <c:ext xmlns:c16="http://schemas.microsoft.com/office/drawing/2014/chart" uri="{C3380CC4-5D6E-409C-BE32-E72D297353CC}">
              <c16:uniqueId val="{00000005-B73D-4A9E-A37F-CC5A1124E9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0.43</c:v>
                </c:pt>
                <c:pt idx="4">
                  <c:v>#N/A</c:v>
                </c:pt>
                <c:pt idx="5">
                  <c:v>0.03</c:v>
                </c:pt>
                <c:pt idx="6">
                  <c:v>#N/A</c:v>
                </c:pt>
                <c:pt idx="7">
                  <c:v>0.28999999999999998</c:v>
                </c:pt>
                <c:pt idx="8">
                  <c:v>#N/A</c:v>
                </c:pt>
                <c:pt idx="9">
                  <c:v>0.88</c:v>
                </c:pt>
              </c:numCache>
            </c:numRef>
          </c:val>
          <c:extLst>
            <c:ext xmlns:c16="http://schemas.microsoft.com/office/drawing/2014/chart" uri="{C3380CC4-5D6E-409C-BE32-E72D297353CC}">
              <c16:uniqueId val="{00000006-B73D-4A9E-A37F-CC5A1124E907}"/>
            </c:ext>
          </c:extLst>
        </c:ser>
        <c:ser>
          <c:idx val="7"/>
          <c:order val="7"/>
          <c:tx>
            <c:strRef>
              <c:f>データシート!$A$34</c:f>
              <c:strCache>
                <c:ptCount val="1"/>
                <c:pt idx="0">
                  <c:v>交流活性化事業特別会計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c:v>
                </c:pt>
                <c:pt idx="2">
                  <c:v>#N/A</c:v>
                </c:pt>
                <c:pt idx="3">
                  <c:v>2.44</c:v>
                </c:pt>
                <c:pt idx="4">
                  <c:v>#N/A</c:v>
                </c:pt>
                <c:pt idx="5">
                  <c:v>1.8</c:v>
                </c:pt>
                <c:pt idx="6">
                  <c:v>#N/A</c:v>
                </c:pt>
                <c:pt idx="7">
                  <c:v>0.81</c:v>
                </c:pt>
                <c:pt idx="8">
                  <c:v>#N/A</c:v>
                </c:pt>
                <c:pt idx="9">
                  <c:v>0.97</c:v>
                </c:pt>
              </c:numCache>
            </c:numRef>
          </c:val>
          <c:extLst>
            <c:ext xmlns:c16="http://schemas.microsoft.com/office/drawing/2014/chart" uri="{C3380CC4-5D6E-409C-BE32-E72D297353CC}">
              <c16:uniqueId val="{00000007-B73D-4A9E-A37F-CC5A1124E90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2.1800000000000002</c:v>
                </c:pt>
                <c:pt idx="2">
                  <c:v>#N/A</c:v>
                </c:pt>
                <c:pt idx="3">
                  <c:v>4.38</c:v>
                </c:pt>
                <c:pt idx="4">
                  <c:v>#N/A</c:v>
                </c:pt>
                <c:pt idx="5">
                  <c:v>2.16</c:v>
                </c:pt>
                <c:pt idx="6">
                  <c:v>#N/A</c:v>
                </c:pt>
                <c:pt idx="7">
                  <c:v>2.59</c:v>
                </c:pt>
                <c:pt idx="8">
                  <c:v>#N/A</c:v>
                </c:pt>
                <c:pt idx="9">
                  <c:v>1.01</c:v>
                </c:pt>
              </c:numCache>
            </c:numRef>
          </c:val>
          <c:extLst>
            <c:ext xmlns:c16="http://schemas.microsoft.com/office/drawing/2014/chart" uri="{C3380CC4-5D6E-409C-BE32-E72D297353CC}">
              <c16:uniqueId val="{00000008-B73D-4A9E-A37F-CC5A1124E9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37.03</c:v>
                </c:pt>
                <c:pt idx="2">
                  <c:v>#N/A</c:v>
                </c:pt>
                <c:pt idx="3">
                  <c:v>58.17</c:v>
                </c:pt>
                <c:pt idx="4">
                  <c:v>#N/A</c:v>
                </c:pt>
                <c:pt idx="5">
                  <c:v>61.61</c:v>
                </c:pt>
                <c:pt idx="6">
                  <c:v>#N/A</c:v>
                </c:pt>
                <c:pt idx="7">
                  <c:v>61.56</c:v>
                </c:pt>
                <c:pt idx="8">
                  <c:v>#N/A</c:v>
                </c:pt>
                <c:pt idx="9">
                  <c:v>45.31</c:v>
                </c:pt>
              </c:numCache>
            </c:numRef>
          </c:val>
          <c:extLst>
            <c:ext xmlns:c16="http://schemas.microsoft.com/office/drawing/2014/chart" uri="{C3380CC4-5D6E-409C-BE32-E72D297353CC}">
              <c16:uniqueId val="{00000009-B73D-4A9E-A37F-CC5A1124E9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c:v>
                </c:pt>
                <c:pt idx="5">
                  <c:v>68</c:v>
                </c:pt>
                <c:pt idx="8">
                  <c:v>77</c:v>
                </c:pt>
                <c:pt idx="11">
                  <c:v>76</c:v>
                </c:pt>
                <c:pt idx="14">
                  <c:v>85</c:v>
                </c:pt>
              </c:numCache>
            </c:numRef>
          </c:val>
          <c:extLst>
            <c:ext xmlns:c16="http://schemas.microsoft.com/office/drawing/2014/chart" uri="{C3380CC4-5D6E-409C-BE32-E72D297353CC}">
              <c16:uniqueId val="{00000000-C480-45F2-97F3-B84F42ED4B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80-45F2-97F3-B84F42ED4B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80-45F2-97F3-B84F42ED4B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5</c:v>
                </c:pt>
                <c:pt idx="12">
                  <c:v>5</c:v>
                </c:pt>
              </c:numCache>
            </c:numRef>
          </c:val>
          <c:extLst>
            <c:ext xmlns:c16="http://schemas.microsoft.com/office/drawing/2014/chart" uri="{C3380CC4-5D6E-409C-BE32-E72D297353CC}">
              <c16:uniqueId val="{00000003-C480-45F2-97F3-B84F42ED4B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1</c:v>
                </c:pt>
                <c:pt idx="6">
                  <c:v>0</c:v>
                </c:pt>
                <c:pt idx="9">
                  <c:v>6</c:v>
                </c:pt>
                <c:pt idx="12">
                  <c:v>8</c:v>
                </c:pt>
              </c:numCache>
            </c:numRef>
          </c:val>
          <c:extLst>
            <c:ext xmlns:c16="http://schemas.microsoft.com/office/drawing/2014/chart" uri="{C3380CC4-5D6E-409C-BE32-E72D297353CC}">
              <c16:uniqueId val="{00000004-C480-45F2-97F3-B84F42ED4B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80-45F2-97F3-B84F42ED4B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80-45F2-97F3-B84F42ED4B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c:v>
                </c:pt>
                <c:pt idx="3">
                  <c:v>88</c:v>
                </c:pt>
                <c:pt idx="6">
                  <c:v>99</c:v>
                </c:pt>
                <c:pt idx="9">
                  <c:v>93</c:v>
                </c:pt>
                <c:pt idx="12">
                  <c:v>104</c:v>
                </c:pt>
              </c:numCache>
            </c:numRef>
          </c:val>
          <c:extLst>
            <c:ext xmlns:c16="http://schemas.microsoft.com/office/drawing/2014/chart" uri="{C3380CC4-5D6E-409C-BE32-E72D297353CC}">
              <c16:uniqueId val="{00000007-C480-45F2-97F3-B84F42ED4B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c:v>
                </c:pt>
                <c:pt idx="2">
                  <c:v>#N/A</c:v>
                </c:pt>
                <c:pt idx="3">
                  <c:v>#N/A</c:v>
                </c:pt>
                <c:pt idx="4">
                  <c:v>23</c:v>
                </c:pt>
                <c:pt idx="5">
                  <c:v>#N/A</c:v>
                </c:pt>
                <c:pt idx="6">
                  <c:v>#N/A</c:v>
                </c:pt>
                <c:pt idx="7">
                  <c:v>25</c:v>
                </c:pt>
                <c:pt idx="8">
                  <c:v>#N/A</c:v>
                </c:pt>
                <c:pt idx="9">
                  <c:v>#N/A</c:v>
                </c:pt>
                <c:pt idx="10">
                  <c:v>28</c:v>
                </c:pt>
                <c:pt idx="11">
                  <c:v>#N/A</c:v>
                </c:pt>
                <c:pt idx="12">
                  <c:v>#N/A</c:v>
                </c:pt>
                <c:pt idx="13">
                  <c:v>32</c:v>
                </c:pt>
                <c:pt idx="14">
                  <c:v>#N/A</c:v>
                </c:pt>
              </c:numCache>
            </c:numRef>
          </c:val>
          <c:smooth val="0"/>
          <c:extLst>
            <c:ext xmlns:c16="http://schemas.microsoft.com/office/drawing/2014/chart" uri="{C3380CC4-5D6E-409C-BE32-E72D297353CC}">
              <c16:uniqueId val="{00000008-C480-45F2-97F3-B84F42ED4B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427</c:v>
                </c:pt>
                <c:pt idx="5">
                  <c:v>523</c:v>
                </c:pt>
                <c:pt idx="8">
                  <c:v>878</c:v>
                </c:pt>
                <c:pt idx="11">
                  <c:v>947</c:v>
                </c:pt>
                <c:pt idx="14">
                  <c:v>1102</c:v>
                </c:pt>
              </c:numCache>
            </c:numRef>
          </c:val>
          <c:extLst>
            <c:ext xmlns:c16="http://schemas.microsoft.com/office/drawing/2014/chart" uri="{C3380CC4-5D6E-409C-BE32-E72D297353CC}">
              <c16:uniqueId val="{00000000-252E-4253-A327-2BAFB6CAAE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c:v>
                </c:pt>
                <c:pt idx="5">
                  <c:v>61</c:v>
                </c:pt>
                <c:pt idx="8">
                  <c:v>16</c:v>
                </c:pt>
                <c:pt idx="11">
                  <c:v>16</c:v>
                </c:pt>
                <c:pt idx="14">
                  <c:v>16</c:v>
                </c:pt>
              </c:numCache>
            </c:numRef>
          </c:val>
          <c:extLst>
            <c:ext xmlns:c16="http://schemas.microsoft.com/office/drawing/2014/chart" uri="{C3380CC4-5D6E-409C-BE32-E72D297353CC}">
              <c16:uniqueId val="{00000001-252E-4253-A327-2BAFB6CAAE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554</c:v>
                </c:pt>
                <c:pt idx="5">
                  <c:v>579</c:v>
                </c:pt>
                <c:pt idx="8">
                  <c:v>659</c:v>
                </c:pt>
                <c:pt idx="11">
                  <c:v>615</c:v>
                </c:pt>
                <c:pt idx="14">
                  <c:v>598</c:v>
                </c:pt>
              </c:numCache>
            </c:numRef>
          </c:val>
          <c:extLst>
            <c:ext xmlns:c16="http://schemas.microsoft.com/office/drawing/2014/chart" uri="{C3380CC4-5D6E-409C-BE32-E72D297353CC}">
              <c16:uniqueId val="{00000002-252E-4253-A327-2BAFB6CAAE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2E-4253-A327-2BAFB6CAAE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2E-4253-A327-2BAFB6CAAE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2E-4253-A327-2BAFB6CAAE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c:v>
                </c:pt>
                <c:pt idx="3">
                  <c:v>49</c:v>
                </c:pt>
                <c:pt idx="6">
                  <c:v>28</c:v>
                </c:pt>
                <c:pt idx="9">
                  <c:v>36</c:v>
                </c:pt>
                <c:pt idx="12">
                  <c:v>59</c:v>
                </c:pt>
              </c:numCache>
            </c:numRef>
          </c:val>
          <c:extLst>
            <c:ext xmlns:c16="http://schemas.microsoft.com/office/drawing/2014/chart" uri="{C3380CC4-5D6E-409C-BE32-E72D297353CC}">
              <c16:uniqueId val="{00000006-252E-4253-A327-2BAFB6CAAE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c:v>
                </c:pt>
                <c:pt idx="3">
                  <c:v>27</c:v>
                </c:pt>
                <c:pt idx="6">
                  <c:v>25</c:v>
                </c:pt>
                <c:pt idx="9">
                  <c:v>27</c:v>
                </c:pt>
                <c:pt idx="12">
                  <c:v>25</c:v>
                </c:pt>
              </c:numCache>
            </c:numRef>
          </c:val>
          <c:extLst>
            <c:ext xmlns:c16="http://schemas.microsoft.com/office/drawing/2014/chart" uri="{C3380CC4-5D6E-409C-BE32-E72D297353CC}">
              <c16:uniqueId val="{00000007-252E-4253-A327-2BAFB6CAAE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c:v>
                </c:pt>
                <c:pt idx="3">
                  <c:v>1</c:v>
                </c:pt>
                <c:pt idx="6">
                  <c:v>55</c:v>
                </c:pt>
                <c:pt idx="9">
                  <c:v>57</c:v>
                </c:pt>
                <c:pt idx="12">
                  <c:v>86</c:v>
                </c:pt>
              </c:numCache>
            </c:numRef>
          </c:val>
          <c:extLst>
            <c:ext xmlns:c16="http://schemas.microsoft.com/office/drawing/2014/chart" uri="{C3380CC4-5D6E-409C-BE32-E72D297353CC}">
              <c16:uniqueId val="{00000008-252E-4253-A327-2BAFB6CAAE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2E-4253-A327-2BAFB6CAAE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902</c:v>
                </c:pt>
                <c:pt idx="3">
                  <c:v>1070</c:v>
                </c:pt>
                <c:pt idx="6">
                  <c:v>1113</c:v>
                </c:pt>
                <c:pt idx="9">
                  <c:v>1204</c:v>
                </c:pt>
                <c:pt idx="12">
                  <c:v>1404</c:v>
                </c:pt>
              </c:numCache>
            </c:numRef>
          </c:val>
          <c:extLst>
            <c:ext xmlns:c16="http://schemas.microsoft.com/office/drawing/2014/chart" uri="{C3380CC4-5D6E-409C-BE32-E72D297353CC}">
              <c16:uniqueId val="{0000000A-252E-4253-A327-2BAFB6CAAE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2E-4253-A327-2BAFB6CAAE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356</c:v>
                </c:pt>
                <c:pt idx="1">
                  <c:v>326</c:v>
                </c:pt>
                <c:pt idx="2">
                  <c:v>326</c:v>
                </c:pt>
              </c:numCache>
            </c:numRef>
          </c:val>
          <c:extLst>
            <c:ext xmlns:c16="http://schemas.microsoft.com/office/drawing/2014/chart" uri="{C3380CC4-5D6E-409C-BE32-E72D297353CC}">
              <c16:uniqueId val="{00000000-AE0E-4A0F-84B1-9C869E6A5F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2</c:v>
                </c:pt>
                <c:pt idx="2">
                  <c:v>4</c:v>
                </c:pt>
              </c:numCache>
            </c:numRef>
          </c:val>
          <c:extLst>
            <c:ext xmlns:c16="http://schemas.microsoft.com/office/drawing/2014/chart" uri="{C3380CC4-5D6E-409C-BE32-E72D297353CC}">
              <c16:uniqueId val="{00000001-AE0E-4A0F-84B1-9C869E6A5F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253</c:v>
                </c:pt>
                <c:pt idx="1">
                  <c:v>252</c:v>
                </c:pt>
                <c:pt idx="2">
                  <c:v>238</c:v>
                </c:pt>
              </c:numCache>
            </c:numRef>
          </c:val>
          <c:extLst>
            <c:ext xmlns:c16="http://schemas.microsoft.com/office/drawing/2014/chart" uri="{C3380CC4-5D6E-409C-BE32-E72D297353CC}">
              <c16:uniqueId val="{00000002-AE0E-4A0F-84B1-9C869E6A5F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実質公債費比率の分子が前年度と比較して増加しているのは、令和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年度に借入れを行った過疎対策事業債の償還開始に伴い、元利償還金が増加したためである。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よって、新規事業に伴う借入れを行う際は、事業内容を十分に検討し、交付税措置率の高い起債を有効活用するとともに、継続事業については内容の見直しを行うなど、村債の新規発行額の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満期一括償還地方債を利用していないため、積立ては行っていない。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り、将来負担比率は算定なしとなった。これは、公債費の増加により基準財政需要額が増加したことが主な要因であるが、地方債残高が増加していることから、今後は将来負担比率の増加が予想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よって、地方債の新規発行については、事業計画に基づいた計画的借入れを行うとともに、事業内容を十分に検討しながら、将来負担額の抑制に努めていく。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新潟県粟島浦村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財政調整基金の積立ておよび取り崩しは行わなかったが、「ふるさと創生基金」から水産業振興に係る事業のため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百万円を取崩し、「ふるさと粟島応援基金」から保育園の運営経費として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百万円を取り崩した。また、ふるさと納税を財源とするふるさと粟島応援基金および減債基金の積み立てを行ったが、取崩額のほうが大きかったため、基金全体としては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ふるさと納税における寄附金を増やす努力をすることで「ふるさと粟島応援基金」への積立額を増やすとともに、個々の特定目的基金を整理し、財政調整基金へ積み替えるなど、運用の効率性を高めていく。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・開発整備基金：村の開発整備事業資金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・地域福祉基金：地域における保健福祉活動の推進を図る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・ふるさと創生基金：歴史や伝統および文化や産業の振興並びに人材育成、後継者対策等の事業により、地域の活性化を図る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・土地開発基金：公用もしくは公共用に供する土地又は公共の利益のために必要のある土地をあらかじめ取得することにより、事業の円滑な執行を図る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村の発展および村の豊かな自然環境の継承を願う個人または団体から広く寄附金を募り、個性豊かな村づくりに資する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保育園運営のための財源として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・ふるさと創生基金：水産業振興のための財源として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・ふるさと創生基金：産業の振興に係る事業資金として、毎年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百万円程度を取崩す予定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：ふるさと納税による寄附金の増額を図ることで、毎年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百万円程度の積立額を目標とし、保育園運営等の事業に使用していく予定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・個々の特定目的基金を整理し、運用の効率性を高めるための積み替えを予定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災害への備え等のため、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億円程度の残高の維持を目指す。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村債の償還及び村債の適正な管理に必要な財源を確保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するため、決算剰余金などを計画的に減債基金へ積立てていく。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
309
9.78
1,788,098
1,525,923
252,555
545,524
1,404,025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財政力指数は、ほぼ横ばいで推移している。人口の減少や全国平均を上回る高齢化率（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％）に加え、小規模離島のため大きな産業がないことから、財政基盤が弱く、類似団体平均を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幹産業である観光・宿泊業や漁業は、後継者不足等により縮減傾向にあるため、村税の大幅な増収は見込めない状況にある。そのため、今後は歳出の削減と財源確保に努め、身の丈に合った行財政運営を行うことで、着実に財政の健全化へつなげ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97.8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を大きく上回っている。これは、ごみ処理場やその他施設を直営で運営していることや、小規模離島において診療所や保育園などを運営していくためには、村で人員を確保する必要があることから、人件費が多額になってしまうためである。また、業務委託が多いことから、物件費の割合も高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今後は、維持管理経費を考慮した事業実施の選択や、経常的経費の削減に努めることで、経常収支比率を下げるよう努めていく。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67</xdr:row>
      <xdr:rowOff>23706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1845"/>
          <a:ext cx="838200" cy="5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97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161079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174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61</xdr:row>
      <xdr:rowOff>103294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014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144356</xdr:rowOff>
    </xdr:from>
    <xdr:to>
      <xdr:col>23</xdr:col>
      <xdr:colOff>184150</xdr:colOff>
      <xdr:row>67</xdr:row>
      <xdr:rowOff>74506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40233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40022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50606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163619</xdr:rowOff>
    </xdr:from>
    <xdr:to>
      <xdr:col>7</xdr:col>
      <xdr:colOff>31750</xdr:colOff>
      <xdr:row>61</xdr:row>
      <xdr:rowOff>93769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103946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[2,132,830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が類似団体平均に比べ高くなっているのは、村内事業者がいないことから直営で行っている事業が多く、そのための人員を確保する必要があることや業務委託が多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また、小規模離島で人口減少が続いているため、住民一人当たりの経費は相対的に高くなっていく傾向はあるが、今後は、既存事業の更なる見直しや経常的経費の削減に努めていく。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110651</xdr:rowOff>
    </xdr:from>
    <xdr:to>
      <xdr:col>23</xdr:col>
      <xdr:colOff>133350</xdr:colOff>
      <xdr:row>88</xdr:row>
      <xdr:rowOff>126048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26801"/>
          <a:ext cx="838200" cy="18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110651</xdr:rowOff>
    </xdr:from>
    <xdr:to>
      <xdr:col>19</xdr:col>
      <xdr:colOff>133350</xdr:colOff>
      <xdr:row>87</xdr:row>
      <xdr:rowOff>153422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5026801"/>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104225</xdr:rowOff>
    </xdr:from>
    <xdr:to>
      <xdr:col>15</xdr:col>
      <xdr:colOff>82550</xdr:colOff>
      <xdr:row>87</xdr:row>
      <xdr:rowOff>153422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48925"/>
          <a:ext cx="889000" cy="2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146427</xdr:rowOff>
    </xdr:from>
    <xdr:to>
      <xdr:col>11</xdr:col>
      <xdr:colOff>31750</xdr:colOff>
      <xdr:row>86</xdr:row>
      <xdr:rowOff>104225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19677"/>
          <a:ext cx="889000" cy="1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75248</xdr:rowOff>
    </xdr:from>
    <xdr:to>
      <xdr:col>23</xdr:col>
      <xdr:colOff>184150</xdr:colOff>
      <xdr:row>89</xdr:row>
      <xdr:rowOff>5398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142575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5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59851</xdr:rowOff>
    </xdr:from>
    <xdr:to>
      <xdr:col>19</xdr:col>
      <xdr:colOff>184150</xdr:colOff>
      <xdr:row>87</xdr:row>
      <xdr:rowOff>161451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146228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6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102622</xdr:rowOff>
    </xdr:from>
    <xdr:to>
      <xdr:col>15</xdr:col>
      <xdr:colOff>133350</xdr:colOff>
      <xdr:row>88</xdr:row>
      <xdr:rowOff>32772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17549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0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53425</xdr:rowOff>
    </xdr:from>
    <xdr:to>
      <xdr:col>11</xdr:col>
      <xdr:colOff>82550</xdr:colOff>
      <xdr:row>86</xdr:row>
      <xdr:rowOff>155025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139802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8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95627</xdr:rowOff>
    </xdr:from>
    <xdr:to>
      <xdr:col>7</xdr:col>
      <xdr:colOff>31750</xdr:colOff>
      <xdr:row>86</xdr:row>
      <xdr:rowOff>25777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10554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5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ラスパイレス指数は、令和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、類似団体平均と比べてかなり低い状況にある。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この主な要因は、若手職員が多いことによる。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効率的な事務執行に努めるとともに、人事評価制度などにより人件費の適正化を図る。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101854</xdr:rowOff>
    </xdr:from>
    <xdr:to>
      <xdr:col>81</xdr:col>
      <xdr:colOff>44450</xdr:colOff>
      <xdr:row>85</xdr:row>
      <xdr:rowOff>26924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365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101854</xdr:rowOff>
    </xdr:from>
    <xdr:to>
      <xdr:col>77</xdr:col>
      <xdr:colOff>44450</xdr:colOff>
      <xdr:row>85</xdr:row>
      <xdr:rowOff>70358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365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77724</xdr:rowOff>
    </xdr:from>
    <xdr:to>
      <xdr:col>72</xdr:col>
      <xdr:colOff>203200</xdr:colOff>
      <xdr:row>85</xdr:row>
      <xdr:rowOff>70358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795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77724</xdr:rowOff>
    </xdr:from>
    <xdr:to>
      <xdr:col>68</xdr:col>
      <xdr:colOff>152400</xdr:colOff>
      <xdr:row>84</xdr:row>
      <xdr:rowOff>125985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7952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147574</xdr:rowOff>
    </xdr:from>
    <xdr:to>
      <xdr:col>81</xdr:col>
      <xdr:colOff>95250</xdr:colOff>
      <xdr:row>85</xdr:row>
      <xdr:rowOff>77724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164101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9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51054</xdr:rowOff>
    </xdr:from>
    <xdr:to>
      <xdr:col>77</xdr:col>
      <xdr:colOff>95250</xdr:colOff>
      <xdr:row>84</xdr:row>
      <xdr:rowOff>152654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162831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19558</xdr:rowOff>
    </xdr:from>
    <xdr:to>
      <xdr:col>73</xdr:col>
      <xdr:colOff>44450</xdr:colOff>
      <xdr:row>85</xdr:row>
      <xdr:rowOff>121158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131335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6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26924</xdr:rowOff>
    </xdr:from>
    <xdr:to>
      <xdr:col>68</xdr:col>
      <xdr:colOff>203200</xdr:colOff>
      <xdr:row>84</xdr:row>
      <xdr:rowOff>128524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138701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9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75185</xdr:rowOff>
    </xdr:from>
    <xdr:to>
      <xdr:col>64</xdr:col>
      <xdr:colOff>152400</xdr:colOff>
      <xdr:row>85</xdr:row>
      <xdr:rowOff>5335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15512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18.21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ポイント上回った。これは、人員不足を解消するため、新規採用を行ったことによるものである。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今後も、職員数の適正化を考慮しつつ、行政サービスの低下につながらないよう努めていく。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91525</xdr:rowOff>
    </xdr:from>
    <xdr:to>
      <xdr:col>81</xdr:col>
      <xdr:colOff>44450</xdr:colOff>
      <xdr:row>67</xdr:row>
      <xdr:rowOff>114798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235775"/>
          <a:ext cx="838200" cy="3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68802</xdr:rowOff>
    </xdr:from>
    <xdr:to>
      <xdr:col>77</xdr:col>
      <xdr:colOff>44450</xdr:colOff>
      <xdr:row>65</xdr:row>
      <xdr:rowOff>91525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1213052"/>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88636</xdr:rowOff>
    </xdr:from>
    <xdr:to>
      <xdr:col>72</xdr:col>
      <xdr:colOff>203200</xdr:colOff>
      <xdr:row>65</xdr:row>
      <xdr:rowOff>68802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1061436"/>
          <a:ext cx="889000" cy="1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70136</xdr:rowOff>
    </xdr:from>
    <xdr:to>
      <xdr:col>68</xdr:col>
      <xdr:colOff>152400</xdr:colOff>
      <xdr:row>64</xdr:row>
      <xdr:rowOff>88636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1042936"/>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63998</xdr:rowOff>
    </xdr:from>
    <xdr:to>
      <xdr:col>81</xdr:col>
      <xdr:colOff>95250</xdr:colOff>
      <xdr:row>67</xdr:row>
      <xdr:rowOff>165598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131325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14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40725</xdr:rowOff>
    </xdr:from>
    <xdr:to>
      <xdr:col>77</xdr:col>
      <xdr:colOff>95250</xdr:colOff>
      <xdr:row>65</xdr:row>
      <xdr:rowOff>142325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127102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27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18002</xdr:rowOff>
    </xdr:from>
    <xdr:to>
      <xdr:col>73</xdr:col>
      <xdr:colOff>44450</xdr:colOff>
      <xdr:row>65</xdr:row>
      <xdr:rowOff>119602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11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104379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24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37836</xdr:rowOff>
    </xdr:from>
    <xdr:to>
      <xdr:col>68</xdr:col>
      <xdr:colOff>203200</xdr:colOff>
      <xdr:row>64</xdr:row>
      <xdr:rowOff>139436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10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124213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09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19336</xdr:rowOff>
    </xdr:from>
    <xdr:to>
      <xdr:col>64</xdr:col>
      <xdr:colOff>152400</xdr:colOff>
      <xdr:row>64</xdr:row>
      <xdr:rowOff>120936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9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105713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07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年度に実施した八幡鼻階段修繕事業等に伴う起債の償還が開始されたことにより、令和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源を確保するため、起債の借入れに頼らざるを得ない状況が続くことが予想されるが、交付税措置率の高い起債を有効活用しつつ、起債の借入れに依存しない事業の実施や計画的な繰上償還を検討するなど、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994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40</xdr:row>
      <xdr:rowOff>141478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99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13462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994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47244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429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将来負担比率は、充当可能財源等が将来負担額を上回る状況にあることから、－％となった。これは、普通交付税措置率の高い起債の活用などによる充当可能財源の増加が要因となっている。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今後も長期的な行財政計画に基づき、健全な行財政運営に努めていく。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
309
9.78
1,788,098
1,525,923
252,555
545,524
1,404,025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と比べて高い水準にある。これは、新規採用を行ったこともあるが、島内に民間事業者がおらず、ごみ処理場やその他施設を直営で運営していることや、小規模離島において診療所や保育園などを維持していくためには、村で人員を確保する必要があることから、人件費が高くなってしまうため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引き続き、定員管理計画を着実に遂行し、人件費の適正水準の確保に努めていく。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24130</xdr:rowOff>
    </xdr:from>
    <xdr:to>
      <xdr:col>24</xdr:col>
      <xdr:colOff>25400</xdr:colOff>
      <xdr:row>40</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3923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38</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153670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297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153670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297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160020</xdr:rowOff>
    </xdr:from>
    <xdr:to>
      <xdr:col>24</xdr:col>
      <xdr:colOff>76200</xdr:colOff>
      <xdr:row>40</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68597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144780</xdr:rowOff>
    </xdr:from>
    <xdr:to>
      <xdr:col>20</xdr:col>
      <xdr:colOff>38100</xdr:colOff>
      <xdr:row>38</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102870</xdr:rowOff>
    </xdr:from>
    <xdr:to>
      <xdr:col>11</xdr:col>
      <xdr:colOff>60325</xdr:colOff>
      <xdr:row>35</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ポイント減少したが、類似団体平均を上回っている。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これは、業務委託が多いことに加え、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業者の滞在にかかる費用や輸送コスト等が委託費用に上乗せされるなど、離島</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の理由により委託料が高くなる傾向にある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費用対効果を考慮しながら、委託内容について精査を行うことで経費削減に努めていく。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58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274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88138</xdr:rowOff>
    </xdr:from>
    <xdr:to>
      <xdr:col>73</xdr:col>
      <xdr:colOff>180975</xdr:colOff>
      <xdr:row>20</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3456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20</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759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37338</xdr:rowOff>
    </xdr:from>
    <xdr:to>
      <xdr:col>74</xdr:col>
      <xdr:colOff>31750</xdr:colOff>
      <xdr:row>19</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8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142494</xdr:rowOff>
    </xdr:from>
    <xdr:to>
      <xdr:col>69</xdr:col>
      <xdr:colOff>142875</xdr:colOff>
      <xdr:row>20</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4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8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ポイント減少し、類似団体平均を下回っている。これは、受給対象者の減少により、障害者自立支援給付費である社会福祉費が減少したことによるものである。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ただし、年々、高齢化率が上昇していることを踏まえると、今後は社会福祉費の増加が予想される。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54</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その他に係るものが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ポイント増加しているのは、施設の点検や補修等に係る費用が増加したためである。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今後は、部分的修繕の繰り返しを避け、計画的修繕を行うことで費用の抑制を図っていく。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119380</xdr:rowOff>
    </xdr:from>
    <xdr:to>
      <xdr:col>82</xdr:col>
      <xdr:colOff>107950</xdr:colOff>
      <xdr:row>55</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77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54</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55</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31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ポイント増加したが、これは各種団体に対する負担金や補助金が増加しているためである。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今後は、目的を明確にし、必要性の低いものについては見直しや廃止を行っていく。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431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111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7458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ポイント増加し、類似団体平均を上回っている。増加した主な要因としては、令和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年度に借入れた過疎および辺地対策事業債の元金償還開始に伴うものである。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今後も、公債費負担が過剰にならないよう、地方債の新規発行を伴う事業費を抑制するなど、健全化判断比率の状況を踏まえた健全な財政運営に努めていく。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77</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3053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305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52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ポイント増加し、類似団体平均を大きく上回った。今後も、人件費や委託料（物件費）等に係る費用の適正化を図ることで、経常的経費の削減に努めるていく。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80</xdr:row>
      <xdr:rowOff>2902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56408"/>
          <a:ext cx="8382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154758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73529"/>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22498</xdr:rowOff>
    </xdr:from>
    <xdr:to>
      <xdr:col>73</xdr:col>
      <xdr:colOff>180975</xdr:colOff>
      <xdr:row>76</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52698"/>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76381</xdr:rowOff>
    </xdr:from>
    <xdr:to>
      <xdr:col>69</xdr:col>
      <xdr:colOff>92075</xdr:colOff>
      <xdr:row>76</xdr:row>
      <xdr:rowOff>22498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35131"/>
          <a:ext cx="8890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123552</xdr:rowOff>
    </xdr:from>
    <xdr:to>
      <xdr:col>82</xdr:col>
      <xdr:colOff>158750</xdr:colOff>
      <xdr:row>80</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95629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18885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143147</xdr:rowOff>
    </xdr:from>
    <xdr:to>
      <xdr:col>69</xdr:col>
      <xdr:colOff>142875</xdr:colOff>
      <xdr:row>76</xdr:row>
      <xdr:rowOff>73298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83474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96916</xdr:rowOff>
    </xdr:from>
    <xdr:to>
      <xdr:col>29</xdr:col>
      <xdr:colOff>127000</xdr:colOff>
      <xdr:row>14</xdr:row>
      <xdr:rowOff>76868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01941"/>
          <a:ext cx="647700" cy="32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76868</xdr:rowOff>
    </xdr:from>
    <xdr:to>
      <xdr:col>26</xdr:col>
      <xdr:colOff>50800</xdr:colOff>
      <xdr:row>15</xdr:row>
      <xdr:rowOff>116351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4793"/>
          <a:ext cx="698500" cy="21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45597</xdr:rowOff>
    </xdr:from>
    <xdr:to>
      <xdr:col>22</xdr:col>
      <xdr:colOff>114300</xdr:colOff>
      <xdr:row>15</xdr:row>
      <xdr:rowOff>116351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64972"/>
          <a:ext cx="698500" cy="70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45597</xdr:rowOff>
    </xdr:from>
    <xdr:to>
      <xdr:col>18</xdr:col>
      <xdr:colOff>177800</xdr:colOff>
      <xdr:row>16</xdr:row>
      <xdr:rowOff>10595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4972"/>
          <a:ext cx="698500" cy="13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46116</xdr:rowOff>
    </xdr:from>
    <xdr:to>
      <xdr:col>29</xdr:col>
      <xdr:colOff>177800</xdr:colOff>
      <xdr:row>12</xdr:row>
      <xdr:rowOff>147716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5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164243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26068</xdr:rowOff>
    </xdr:from>
    <xdr:to>
      <xdr:col>26</xdr:col>
      <xdr:colOff>101600</xdr:colOff>
      <xdr:row>14</xdr:row>
      <xdr:rowOff>127668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137845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2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65551</xdr:rowOff>
    </xdr:from>
    <xdr:to>
      <xdr:col>22</xdr:col>
      <xdr:colOff>165100</xdr:colOff>
      <xdr:row>15</xdr:row>
      <xdr:rowOff>167151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166247</xdr:rowOff>
    </xdr:from>
    <xdr:to>
      <xdr:col>19</xdr:col>
      <xdr:colOff>38100</xdr:colOff>
      <xdr:row>15</xdr:row>
      <xdr:rowOff>96397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106574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131245</xdr:rowOff>
    </xdr:from>
    <xdr:to>
      <xdr:col>15</xdr:col>
      <xdr:colOff>101600</xdr:colOff>
      <xdr:row>16</xdr:row>
      <xdr:rowOff>61395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71572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286124</xdr:rowOff>
    </xdr:from>
    <xdr:to>
      <xdr:col>29</xdr:col>
      <xdr:colOff>127000</xdr:colOff>
      <xdr:row>35</xdr:row>
      <xdr:rowOff>12001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53574"/>
          <a:ext cx="647700" cy="68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12001</xdr:rowOff>
    </xdr:from>
    <xdr:to>
      <xdr:col>26</xdr:col>
      <xdr:colOff>50800</xdr:colOff>
      <xdr:row>35</xdr:row>
      <xdr:rowOff>63499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22351"/>
          <a:ext cx="698500" cy="5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63499</xdr:rowOff>
    </xdr:from>
    <xdr:to>
      <xdr:col>22</xdr:col>
      <xdr:colOff>114300</xdr:colOff>
      <xdr:row>35</xdr:row>
      <xdr:rowOff>100244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73849"/>
          <a:ext cx="698500" cy="3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100244</xdr:rowOff>
    </xdr:from>
    <xdr:to>
      <xdr:col>18</xdr:col>
      <xdr:colOff>177800</xdr:colOff>
      <xdr:row>35</xdr:row>
      <xdr:rowOff>109082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0594"/>
          <a:ext cx="698500" cy="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235324</xdr:rowOff>
    </xdr:from>
    <xdr:to>
      <xdr:col>29</xdr:col>
      <xdr:colOff>177800</xdr:colOff>
      <xdr:row>34</xdr:row>
      <xdr:rowOff>336924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80401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304101</xdr:rowOff>
    </xdr:from>
    <xdr:to>
      <xdr:col>26</xdr:col>
      <xdr:colOff>101600</xdr:colOff>
      <xdr:row>35</xdr:row>
      <xdr:rowOff>62801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71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72977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12699</xdr:rowOff>
    </xdr:from>
    <xdr:to>
      <xdr:col>22</xdr:col>
      <xdr:colOff>165100</xdr:colOff>
      <xdr:row>35</xdr:row>
      <xdr:rowOff>114299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124477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49444</xdr:rowOff>
    </xdr:from>
    <xdr:to>
      <xdr:col>19</xdr:col>
      <xdr:colOff>38100</xdr:colOff>
      <xdr:row>35</xdr:row>
      <xdr:rowOff>151044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161222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58282</xdr:rowOff>
    </xdr:from>
    <xdr:to>
      <xdr:col>15</xdr:col>
      <xdr:colOff>101600</xdr:colOff>
      <xdr:row>35</xdr:row>
      <xdr:rowOff>159882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170059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
309
9.78
1,788,098
1,525,923
252,555
545,524
1,404,025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73501</xdr:rowOff>
    </xdr:from>
    <xdr:to>
      <xdr:col>24</xdr:col>
      <xdr:colOff>63500</xdr:colOff>
      <xdr:row>32</xdr:row>
      <xdr:rowOff>22523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217001"/>
          <a:ext cx="8382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22523</xdr:rowOff>
    </xdr:from>
    <xdr:to>
      <xdr:col>19</xdr:col>
      <xdr:colOff>177800</xdr:colOff>
      <xdr:row>33</xdr:row>
      <xdr:rowOff>35907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508923"/>
          <a:ext cx="889000" cy="1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122135</xdr:rowOff>
    </xdr:from>
    <xdr:to>
      <xdr:col>15</xdr:col>
      <xdr:colOff>50800</xdr:colOff>
      <xdr:row>33</xdr:row>
      <xdr:rowOff>35907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608535"/>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122135</xdr:rowOff>
    </xdr:from>
    <xdr:to>
      <xdr:col>10</xdr:col>
      <xdr:colOff>114300</xdr:colOff>
      <xdr:row>33</xdr:row>
      <xdr:rowOff>115777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08535"/>
          <a:ext cx="889000" cy="16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22701</xdr:rowOff>
    </xdr:from>
    <xdr:to>
      <xdr:col>24</xdr:col>
      <xdr:colOff>114300</xdr:colOff>
      <xdr:row>30</xdr:row>
      <xdr:rowOff>124301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1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147178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1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143173</xdr:rowOff>
    </xdr:from>
    <xdr:to>
      <xdr:col>20</xdr:col>
      <xdr:colOff>38100</xdr:colOff>
      <xdr:row>32</xdr:row>
      <xdr:rowOff>73323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4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89850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2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156557</xdr:rowOff>
    </xdr:from>
    <xdr:to>
      <xdr:col>15</xdr:col>
      <xdr:colOff>101600</xdr:colOff>
      <xdr:row>33</xdr:row>
      <xdr:rowOff>86707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6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103234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41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71335</xdr:rowOff>
    </xdr:from>
    <xdr:to>
      <xdr:col>10</xdr:col>
      <xdr:colOff>165100</xdr:colOff>
      <xdr:row>33</xdr:row>
      <xdr:rowOff>1485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18012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3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64977</xdr:rowOff>
    </xdr:from>
    <xdr:to>
      <xdr:col>6</xdr:col>
      <xdr:colOff>38100</xdr:colOff>
      <xdr:row>33</xdr:row>
      <xdr:rowOff>166577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11654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161576</xdr:rowOff>
    </xdr:from>
    <xdr:to>
      <xdr:col>24</xdr:col>
      <xdr:colOff>62865</xdr:colOff>
      <xdr:row>58</xdr:row>
      <xdr:rowOff>144827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5526"/>
          <a:ext cx="1270" cy="118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148654</xdr:rowOff>
    </xdr:from>
    <xdr:ext cx="599010"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144827</xdr:rowOff>
    </xdr:from>
    <xdr:to>
      <xdr:col>24</xdr:col>
      <xdr:colOff>152400</xdr:colOff>
      <xdr:row>58</xdr:row>
      <xdr:rowOff>144827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8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108253</xdr:rowOff>
    </xdr:from>
    <xdr:ext cx="690189"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807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161576</xdr:rowOff>
    </xdr:from>
    <xdr:to>
      <xdr:col>24</xdr:col>
      <xdr:colOff>152400</xdr:colOff>
      <xdr:row>51</xdr:row>
      <xdr:rowOff>161576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161576</xdr:rowOff>
    </xdr:from>
    <xdr:to>
      <xdr:col>24</xdr:col>
      <xdr:colOff>63500</xdr:colOff>
      <xdr:row>52</xdr:row>
      <xdr:rowOff>61556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05526"/>
          <a:ext cx="838200" cy="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61242</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83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82815</xdr:rowOff>
    </xdr:from>
    <xdr:to>
      <xdr:col>24</xdr:col>
      <xdr:colOff>114300</xdr:colOff>
      <xdr:row>58</xdr:row>
      <xdr:rowOff>12965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47610</xdr:rowOff>
    </xdr:from>
    <xdr:to>
      <xdr:col>19</xdr:col>
      <xdr:colOff>177800</xdr:colOff>
      <xdr:row>52</xdr:row>
      <xdr:rowOff>61556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791560"/>
          <a:ext cx="889000" cy="1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103742</xdr:rowOff>
    </xdr:from>
    <xdr:to>
      <xdr:col>20</xdr:col>
      <xdr:colOff>38100</xdr:colOff>
      <xdr:row>58</xdr:row>
      <xdr:rowOff>33892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7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25019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96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47610</xdr:rowOff>
    </xdr:from>
    <xdr:to>
      <xdr:col>15</xdr:col>
      <xdr:colOff>50800</xdr:colOff>
      <xdr:row>53</xdr:row>
      <xdr:rowOff>95481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791560"/>
          <a:ext cx="889000" cy="39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107240</xdr:rowOff>
    </xdr:from>
    <xdr:to>
      <xdr:col>15</xdr:col>
      <xdr:colOff>101600</xdr:colOff>
      <xdr:row>58</xdr:row>
      <xdr:rowOff>37390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28517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95481</xdr:rowOff>
    </xdr:from>
    <xdr:to>
      <xdr:col>10</xdr:col>
      <xdr:colOff>114300</xdr:colOff>
      <xdr:row>54</xdr:row>
      <xdr:rowOff>53566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182331"/>
          <a:ext cx="889000" cy="1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136166</xdr:rowOff>
    </xdr:from>
    <xdr:to>
      <xdr:col>10</xdr:col>
      <xdr:colOff>165100</xdr:colOff>
      <xdr:row>58</xdr:row>
      <xdr:rowOff>66316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57443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147348</xdr:rowOff>
    </xdr:from>
    <xdr:to>
      <xdr:col>6</xdr:col>
      <xdr:colOff>38100</xdr:colOff>
      <xdr:row>58</xdr:row>
      <xdr:rowOff>77498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68625</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110776</xdr:rowOff>
    </xdr:from>
    <xdr:to>
      <xdr:col>24</xdr:col>
      <xdr:colOff>114300</xdr:colOff>
      <xdr:row>52</xdr:row>
      <xdr:rowOff>40926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63803</xdr:rowOff>
    </xdr:from>
    <xdr:ext cx="690189"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077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10756</xdr:rowOff>
    </xdr:from>
    <xdr:to>
      <xdr:col>20</xdr:col>
      <xdr:colOff>38100</xdr:colOff>
      <xdr:row>52</xdr:row>
      <xdr:rowOff>112356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128883</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52205" y="8701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168260</xdr:rowOff>
    </xdr:from>
    <xdr:to>
      <xdr:col>15</xdr:col>
      <xdr:colOff>101600</xdr:colOff>
      <xdr:row>51</xdr:row>
      <xdr:rowOff>98410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7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114937</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563205" y="8515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44681</xdr:rowOff>
    </xdr:from>
    <xdr:to>
      <xdr:col>10</xdr:col>
      <xdr:colOff>165100</xdr:colOff>
      <xdr:row>53</xdr:row>
      <xdr:rowOff>146281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162808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90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2766</xdr:rowOff>
    </xdr:from>
    <xdr:to>
      <xdr:col>6</xdr:col>
      <xdr:colOff>38100</xdr:colOff>
      <xdr:row>54</xdr:row>
      <xdr:rowOff>104366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120893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03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49800</xdr:rowOff>
    </xdr:from>
    <xdr:to>
      <xdr:col>24</xdr:col>
      <xdr:colOff>63500</xdr:colOff>
      <xdr:row>78</xdr:row>
      <xdr:rowOff>69548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51450"/>
          <a:ext cx="838200" cy="19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69548</xdr:rowOff>
    </xdr:from>
    <xdr:to>
      <xdr:col>19</xdr:col>
      <xdr:colOff>177800</xdr:colOff>
      <xdr:row>78</xdr:row>
      <xdr:rowOff>124343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2648"/>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110942</xdr:rowOff>
    </xdr:from>
    <xdr:to>
      <xdr:col>15</xdr:col>
      <xdr:colOff>50800</xdr:colOff>
      <xdr:row>78</xdr:row>
      <xdr:rowOff>124343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4042"/>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92439</xdr:rowOff>
    </xdr:from>
    <xdr:to>
      <xdr:col>10</xdr:col>
      <xdr:colOff>114300</xdr:colOff>
      <xdr:row>78</xdr:row>
      <xdr:rowOff>110942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5539"/>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170450</xdr:rowOff>
    </xdr:from>
    <xdr:to>
      <xdr:col>24</xdr:col>
      <xdr:colOff>114300</xdr:colOff>
      <xdr:row>77</xdr:row>
      <xdr:rowOff>100600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21877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18748</xdr:rowOff>
    </xdr:from>
    <xdr:to>
      <xdr:col>20</xdr:col>
      <xdr:colOff>38100</xdr:colOff>
      <xdr:row>78</xdr:row>
      <xdr:rowOff>120348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111475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73543</xdr:rowOff>
    </xdr:from>
    <xdr:to>
      <xdr:col>15</xdr:col>
      <xdr:colOff>101600</xdr:colOff>
      <xdr:row>79</xdr:row>
      <xdr:rowOff>3693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60142</xdr:rowOff>
    </xdr:from>
    <xdr:to>
      <xdr:col>10</xdr:col>
      <xdr:colOff>165100</xdr:colOff>
      <xdr:row>78</xdr:row>
      <xdr:rowOff>161742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152869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41639</xdr:rowOff>
    </xdr:from>
    <xdr:to>
      <xdr:col>6</xdr:col>
      <xdr:colOff>38100</xdr:colOff>
      <xdr:row>78</xdr:row>
      <xdr:rowOff>143239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134366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5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67249</xdr:rowOff>
    </xdr:from>
    <xdr:to>
      <xdr:col>24</xdr:col>
      <xdr:colOff>63500</xdr:colOff>
      <xdr:row>96</xdr:row>
      <xdr:rowOff>165928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26449"/>
          <a:ext cx="8382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118357</xdr:rowOff>
    </xdr:from>
    <xdr:to>
      <xdr:col>19</xdr:col>
      <xdr:colOff>177800</xdr:colOff>
      <xdr:row>96</xdr:row>
      <xdr:rowOff>67249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6107"/>
          <a:ext cx="8890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118357</xdr:rowOff>
    </xdr:from>
    <xdr:to>
      <xdr:col>15</xdr:col>
      <xdr:colOff>50800</xdr:colOff>
      <xdr:row>95</xdr:row>
      <xdr:rowOff>134175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6107"/>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134175</xdr:rowOff>
    </xdr:from>
    <xdr:to>
      <xdr:col>10</xdr:col>
      <xdr:colOff>114300</xdr:colOff>
      <xdr:row>96</xdr:row>
      <xdr:rowOff>64452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21925"/>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115128</xdr:rowOff>
    </xdr:from>
    <xdr:to>
      <xdr:col>24</xdr:col>
      <xdr:colOff>114300</xdr:colOff>
      <xdr:row>97</xdr:row>
      <xdr:rowOff>45278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93555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16449</xdr:rowOff>
    </xdr:from>
    <xdr:to>
      <xdr:col>20</xdr:col>
      <xdr:colOff>38100</xdr:colOff>
      <xdr:row>96</xdr:row>
      <xdr:rowOff>118049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109176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67557</xdr:rowOff>
    </xdr:from>
    <xdr:to>
      <xdr:col>15</xdr:col>
      <xdr:colOff>101600</xdr:colOff>
      <xdr:row>95</xdr:row>
      <xdr:rowOff>169157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160284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83375</xdr:rowOff>
    </xdr:from>
    <xdr:to>
      <xdr:col>10</xdr:col>
      <xdr:colOff>165100</xdr:colOff>
      <xdr:row>96</xdr:row>
      <xdr:rowOff>13525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4652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13652</xdr:rowOff>
    </xdr:from>
    <xdr:to>
      <xdr:col>6</xdr:col>
      <xdr:colOff>38100</xdr:colOff>
      <xdr:row>96</xdr:row>
      <xdr:rowOff>115252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106379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41221</xdr:rowOff>
    </xdr:from>
    <xdr:to>
      <xdr:col>55</xdr:col>
      <xdr:colOff>0</xdr:colOff>
      <xdr:row>35</xdr:row>
      <xdr:rowOff>76564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184721"/>
          <a:ext cx="838200" cy="89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88748</xdr:rowOff>
    </xdr:from>
    <xdr:to>
      <xdr:col>50</xdr:col>
      <xdr:colOff>114300</xdr:colOff>
      <xdr:row>35</xdr:row>
      <xdr:rowOff>76564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575148"/>
          <a:ext cx="889000" cy="5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88748</xdr:rowOff>
    </xdr:from>
    <xdr:to>
      <xdr:col>45</xdr:col>
      <xdr:colOff>177800</xdr:colOff>
      <xdr:row>33</xdr:row>
      <xdr:rowOff>97164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575148"/>
          <a:ext cx="889000" cy="17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97164</xdr:rowOff>
    </xdr:from>
    <xdr:to>
      <xdr:col>41</xdr:col>
      <xdr:colOff>50800</xdr:colOff>
      <xdr:row>35</xdr:row>
      <xdr:rowOff>64243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55014"/>
          <a:ext cx="889000" cy="30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161871</xdr:rowOff>
    </xdr:from>
    <xdr:to>
      <xdr:col>55</xdr:col>
      <xdr:colOff>50800</xdr:colOff>
      <xdr:row>30</xdr:row>
      <xdr:rowOff>92021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1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114898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08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25764</xdr:rowOff>
    </xdr:from>
    <xdr:to>
      <xdr:col>50</xdr:col>
      <xdr:colOff>165100</xdr:colOff>
      <xdr:row>35</xdr:row>
      <xdr:rowOff>127364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143891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0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37948</xdr:rowOff>
    </xdr:from>
    <xdr:to>
      <xdr:col>46</xdr:col>
      <xdr:colOff>38100</xdr:colOff>
      <xdr:row>32</xdr:row>
      <xdr:rowOff>139548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156075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9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46364</xdr:rowOff>
    </xdr:from>
    <xdr:to>
      <xdr:col>41</xdr:col>
      <xdr:colOff>101600</xdr:colOff>
      <xdr:row>33</xdr:row>
      <xdr:rowOff>147964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164491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13443</xdr:rowOff>
    </xdr:from>
    <xdr:to>
      <xdr:col>36</xdr:col>
      <xdr:colOff>165100</xdr:colOff>
      <xdr:row>35</xdr:row>
      <xdr:rowOff>115043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131570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8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99075</xdr:rowOff>
    </xdr:from>
    <xdr:to>
      <xdr:col>54</xdr:col>
      <xdr:colOff>189865</xdr:colOff>
      <xdr:row>58</xdr:row>
      <xdr:rowOff>133265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700275"/>
          <a:ext cx="1270" cy="37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137092</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133265</xdr:rowOff>
    </xdr:from>
    <xdr:to>
      <xdr:col>55</xdr:col>
      <xdr:colOff>88900</xdr:colOff>
      <xdr:row>58</xdr:row>
      <xdr:rowOff>133265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45752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475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99075</xdr:rowOff>
    </xdr:from>
    <xdr:to>
      <xdr:col>55</xdr:col>
      <xdr:colOff>88900</xdr:colOff>
      <xdr:row>56</xdr:row>
      <xdr:rowOff>99075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70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120765</xdr:rowOff>
    </xdr:from>
    <xdr:to>
      <xdr:col>55</xdr:col>
      <xdr:colOff>0</xdr:colOff>
      <xdr:row>57</xdr:row>
      <xdr:rowOff>45886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1965"/>
          <a:ext cx="838200" cy="9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44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21955</xdr:rowOff>
    </xdr:from>
    <xdr:to>
      <xdr:col>55</xdr:col>
      <xdr:colOff>50800</xdr:colOff>
      <xdr:row>58</xdr:row>
      <xdr:rowOff>123555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6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120765</xdr:rowOff>
    </xdr:from>
    <xdr:to>
      <xdr:col>50</xdr:col>
      <xdr:colOff>114300</xdr:colOff>
      <xdr:row>57</xdr:row>
      <xdr:rowOff>147334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21965"/>
          <a:ext cx="8890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21385</xdr:rowOff>
    </xdr:from>
    <xdr:to>
      <xdr:col>50</xdr:col>
      <xdr:colOff>165100</xdr:colOff>
      <xdr:row>58</xdr:row>
      <xdr:rowOff>122985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114112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74871</xdr:rowOff>
    </xdr:from>
    <xdr:to>
      <xdr:col>45</xdr:col>
      <xdr:colOff>177800</xdr:colOff>
      <xdr:row>57</xdr:row>
      <xdr:rowOff>147334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818821"/>
          <a:ext cx="889000" cy="1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24376</xdr:rowOff>
    </xdr:from>
    <xdr:to>
      <xdr:col>46</xdr:col>
      <xdr:colOff>38100</xdr:colOff>
      <xdr:row>58</xdr:row>
      <xdr:rowOff>125976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117103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74871</xdr:rowOff>
    </xdr:from>
    <xdr:to>
      <xdr:col>41</xdr:col>
      <xdr:colOff>50800</xdr:colOff>
      <xdr:row>58</xdr:row>
      <xdr:rowOff>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818821"/>
          <a:ext cx="889000" cy="11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25471</xdr:rowOff>
    </xdr:from>
    <xdr:to>
      <xdr:col>41</xdr:col>
      <xdr:colOff>101600</xdr:colOff>
      <xdr:row>58</xdr:row>
      <xdr:rowOff>127071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118198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20083</xdr:rowOff>
    </xdr:from>
    <xdr:to>
      <xdr:col>36</xdr:col>
      <xdr:colOff>165100</xdr:colOff>
      <xdr:row>58</xdr:row>
      <xdr:rowOff>121683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112810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166536</xdr:rowOff>
    </xdr:from>
    <xdr:to>
      <xdr:col>55</xdr:col>
      <xdr:colOff>50800</xdr:colOff>
      <xdr:row>57</xdr:row>
      <xdr:rowOff>96686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81463</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2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69965</xdr:rowOff>
    </xdr:from>
    <xdr:to>
      <xdr:col>50</xdr:col>
      <xdr:colOff>165100</xdr:colOff>
      <xdr:row>57</xdr:row>
      <xdr:rowOff>115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16642</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446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96534</xdr:rowOff>
    </xdr:from>
    <xdr:to>
      <xdr:col>46</xdr:col>
      <xdr:colOff>38100</xdr:colOff>
      <xdr:row>58</xdr:row>
      <xdr:rowOff>26684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43211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24071</xdr:rowOff>
    </xdr:from>
    <xdr:to>
      <xdr:col>41</xdr:col>
      <xdr:colOff>101600</xdr:colOff>
      <xdr:row>51</xdr:row>
      <xdr:rowOff>125671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7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142198</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8543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120664</xdr:rowOff>
    </xdr:from>
    <xdr:to>
      <xdr:col>36</xdr:col>
      <xdr:colOff>165100</xdr:colOff>
      <xdr:row>58</xdr:row>
      <xdr:rowOff>50814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67341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50600</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3252250"/>
          <a:ext cx="1270" cy="26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6819</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5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168727</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30274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50600</xdr:rowOff>
    </xdr:from>
    <xdr:to>
      <xdr:col>55</xdr:col>
      <xdr:colOff>88900</xdr:colOff>
      <xdr:row>77</xdr:row>
      <xdr:rowOff>50600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25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14427</xdr:rowOff>
    </xdr:from>
    <xdr:to>
      <xdr:col>55</xdr:col>
      <xdr:colOff>0</xdr:colOff>
      <xdr:row>78</xdr:row>
      <xdr:rowOff>12618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16077"/>
          <a:ext cx="838200" cy="16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51269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2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72842</xdr:rowOff>
    </xdr:from>
    <xdr:to>
      <xdr:col>55</xdr:col>
      <xdr:colOff>50800</xdr:colOff>
      <xdr:row>79</xdr:row>
      <xdr:rowOff>2992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4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14427</xdr:rowOff>
    </xdr:from>
    <xdr:to>
      <xdr:col>50</xdr:col>
      <xdr:colOff>114300</xdr:colOff>
      <xdr:row>78</xdr:row>
      <xdr:rowOff>54307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16077"/>
          <a:ext cx="889000" cy="2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72872</xdr:rowOff>
    </xdr:from>
    <xdr:to>
      <xdr:col>50</xdr:col>
      <xdr:colOff>165100</xdr:colOff>
      <xdr:row>79</xdr:row>
      <xdr:rowOff>3022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165599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135560</xdr:rowOff>
    </xdr:from>
    <xdr:to>
      <xdr:col>45</xdr:col>
      <xdr:colOff>177800</xdr:colOff>
      <xdr:row>78</xdr:row>
      <xdr:rowOff>54307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308510"/>
          <a:ext cx="889000" cy="11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71038</xdr:rowOff>
    </xdr:from>
    <xdr:to>
      <xdr:col>46</xdr:col>
      <xdr:colOff>38100</xdr:colOff>
      <xdr:row>79</xdr:row>
      <xdr:rowOff>1188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163765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135560</xdr:rowOff>
    </xdr:from>
    <xdr:to>
      <xdr:col>41</xdr:col>
      <xdr:colOff>50800</xdr:colOff>
      <xdr:row>78</xdr:row>
      <xdr:rowOff>109204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308510"/>
          <a:ext cx="889000" cy="11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73481</xdr:rowOff>
    </xdr:from>
    <xdr:to>
      <xdr:col>41</xdr:col>
      <xdr:colOff>101600</xdr:colOff>
      <xdr:row>79</xdr:row>
      <xdr:rowOff>3631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166208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70706</xdr:rowOff>
    </xdr:from>
    <xdr:to>
      <xdr:col>36</xdr:col>
      <xdr:colOff>165100</xdr:colOff>
      <xdr:row>79</xdr:row>
      <xdr:rowOff>856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163433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133268</xdr:rowOff>
    </xdr:from>
    <xdr:to>
      <xdr:col>55</xdr:col>
      <xdr:colOff>50800</xdr:colOff>
      <xdr:row>78</xdr:row>
      <xdr:rowOff>63418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156145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135077</xdr:rowOff>
    </xdr:from>
    <xdr:to>
      <xdr:col>50</xdr:col>
      <xdr:colOff>165100</xdr:colOff>
      <xdr:row>77</xdr:row>
      <xdr:rowOff>65227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75</xdr:row>
      <xdr:rowOff>81754</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294205" y="129405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3507</xdr:rowOff>
    </xdr:from>
    <xdr:to>
      <xdr:col>46</xdr:col>
      <xdr:colOff>38100</xdr:colOff>
      <xdr:row>78</xdr:row>
      <xdr:rowOff>105107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121634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5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84760</xdr:rowOff>
    </xdr:from>
    <xdr:to>
      <xdr:col>41</xdr:col>
      <xdr:colOff>101600</xdr:colOff>
      <xdr:row>72</xdr:row>
      <xdr:rowOff>14910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2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31437</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16205" y="12032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58404</xdr:rowOff>
    </xdr:from>
    <xdr:to>
      <xdr:col>36</xdr:col>
      <xdr:colOff>165100</xdr:colOff>
      <xdr:row>78</xdr:row>
      <xdr:rowOff>160004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5081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0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134026</xdr:rowOff>
    </xdr:from>
    <xdr:to>
      <xdr:col>55</xdr:col>
      <xdr:colOff>0</xdr:colOff>
      <xdr:row>97</xdr:row>
      <xdr:rowOff>29611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50326"/>
          <a:ext cx="838200" cy="40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149915</xdr:rowOff>
    </xdr:from>
    <xdr:to>
      <xdr:col>50</xdr:col>
      <xdr:colOff>114300</xdr:colOff>
      <xdr:row>97</xdr:row>
      <xdr:rowOff>29611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09115"/>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149915</xdr:rowOff>
    </xdr:from>
    <xdr:to>
      <xdr:col>45</xdr:col>
      <xdr:colOff>177800</xdr:colOff>
      <xdr:row>97</xdr:row>
      <xdr:rowOff>51101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09115"/>
          <a:ext cx="889000" cy="7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127791</xdr:rowOff>
    </xdr:from>
    <xdr:to>
      <xdr:col>41</xdr:col>
      <xdr:colOff>50800</xdr:colOff>
      <xdr:row>97</xdr:row>
      <xdr:rowOff>51101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15541"/>
          <a:ext cx="889000" cy="2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83226</xdr:rowOff>
    </xdr:from>
    <xdr:to>
      <xdr:col>55</xdr:col>
      <xdr:colOff>50800</xdr:colOff>
      <xdr:row>95</xdr:row>
      <xdr:rowOff>13376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106103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150261</xdr:rowOff>
    </xdr:from>
    <xdr:to>
      <xdr:col>50</xdr:col>
      <xdr:colOff>165100</xdr:colOff>
      <xdr:row>97</xdr:row>
      <xdr:rowOff>80411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96938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8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99115</xdr:rowOff>
    </xdr:from>
    <xdr:to>
      <xdr:col>46</xdr:col>
      <xdr:colOff>38100</xdr:colOff>
      <xdr:row>97</xdr:row>
      <xdr:rowOff>29265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45792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3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301</xdr:rowOff>
    </xdr:from>
    <xdr:to>
      <xdr:col>41</xdr:col>
      <xdr:colOff>101600</xdr:colOff>
      <xdr:row>97</xdr:row>
      <xdr:rowOff>101901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118428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0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76991</xdr:rowOff>
    </xdr:from>
    <xdr:to>
      <xdr:col>36</xdr:col>
      <xdr:colOff>165100</xdr:colOff>
      <xdr:row>96</xdr:row>
      <xdr:rowOff>7141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23668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3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153689</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68789"/>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151244</xdr:rowOff>
    </xdr:from>
    <xdr:to>
      <xdr:col>71</xdr:col>
      <xdr:colOff>177800</xdr:colOff>
      <xdr:row>38</xdr:row>
      <xdr:rowOff>153689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66344"/>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102889</xdr:rowOff>
    </xdr:from>
    <xdr:to>
      <xdr:col>72</xdr:col>
      <xdr:colOff>38100</xdr:colOff>
      <xdr:row>39</xdr:row>
      <xdr:rowOff>33039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49566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100444</xdr:rowOff>
    </xdr:from>
    <xdr:to>
      <xdr:col>67</xdr:col>
      <xdr:colOff>101600</xdr:colOff>
      <xdr:row>39</xdr:row>
      <xdr:rowOff>30594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47121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93492</xdr:rowOff>
    </xdr:from>
    <xdr:to>
      <xdr:col>85</xdr:col>
      <xdr:colOff>127000</xdr:colOff>
      <xdr:row>76</xdr:row>
      <xdr:rowOff>12285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52242"/>
          <a:ext cx="838200" cy="9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158593</xdr:rowOff>
    </xdr:from>
    <xdr:to>
      <xdr:col>81</xdr:col>
      <xdr:colOff>50800</xdr:colOff>
      <xdr:row>76</xdr:row>
      <xdr:rowOff>12285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17343"/>
          <a:ext cx="8890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158593</xdr:rowOff>
    </xdr:from>
    <xdr:to>
      <xdr:col>76</xdr:col>
      <xdr:colOff>114300</xdr:colOff>
      <xdr:row>76</xdr:row>
      <xdr:rowOff>62199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17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62199</xdr:rowOff>
    </xdr:from>
    <xdr:to>
      <xdr:col>71</xdr:col>
      <xdr:colOff>177800</xdr:colOff>
      <xdr:row>76</xdr:row>
      <xdr:rowOff>75002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2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42692</xdr:rowOff>
    </xdr:from>
    <xdr:to>
      <xdr:col>85</xdr:col>
      <xdr:colOff>177800</xdr:colOff>
      <xdr:row>75</xdr:row>
      <xdr:rowOff>144292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65569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5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132934</xdr:rowOff>
    </xdr:from>
    <xdr:to>
      <xdr:col>81</xdr:col>
      <xdr:colOff>101600</xdr:colOff>
      <xdr:row>76</xdr:row>
      <xdr:rowOff>63085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91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79611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6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107793</xdr:rowOff>
    </xdr:from>
    <xdr:to>
      <xdr:col>76</xdr:col>
      <xdr:colOff>165100</xdr:colOff>
      <xdr:row>76</xdr:row>
      <xdr:rowOff>37943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54470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74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11399</xdr:rowOff>
    </xdr:from>
    <xdr:to>
      <xdr:col>72</xdr:col>
      <xdr:colOff>38100</xdr:colOff>
      <xdr:row>76</xdr:row>
      <xdr:rowOff>112999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129526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24202</xdr:rowOff>
    </xdr:from>
    <xdr:to>
      <xdr:col>67</xdr:col>
      <xdr:colOff>101600</xdr:colOff>
      <xdr:row>76</xdr:row>
      <xdr:rowOff>125802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142329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2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122771</xdr:rowOff>
    </xdr:from>
    <xdr:to>
      <xdr:col>85</xdr:col>
      <xdr:colOff>127000</xdr:colOff>
      <xdr:row>98</xdr:row>
      <xdr:rowOff>130307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24871"/>
          <a:ext cx="8382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153563</xdr:rowOff>
    </xdr:from>
    <xdr:to>
      <xdr:col>81</xdr:col>
      <xdr:colOff>50800</xdr:colOff>
      <xdr:row>98</xdr:row>
      <xdr:rowOff>122771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84213"/>
          <a:ext cx="889000" cy="1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153563</xdr:rowOff>
    </xdr:from>
    <xdr:to>
      <xdr:col>76</xdr:col>
      <xdr:colOff>114300</xdr:colOff>
      <xdr:row>98</xdr:row>
      <xdr:rowOff>25955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84213"/>
          <a:ext cx="8890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25955</xdr:rowOff>
    </xdr:from>
    <xdr:to>
      <xdr:col>71</xdr:col>
      <xdr:colOff>177800</xdr:colOff>
      <xdr:row>98</xdr:row>
      <xdr:rowOff>79897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8055"/>
          <a:ext cx="889000" cy="5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79507</xdr:rowOff>
    </xdr:from>
    <xdr:to>
      <xdr:col>85</xdr:col>
      <xdr:colOff>177800</xdr:colOff>
      <xdr:row>99</xdr:row>
      <xdr:rowOff>9657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165884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71971</xdr:rowOff>
    </xdr:from>
    <xdr:to>
      <xdr:col>81</xdr:col>
      <xdr:colOff>101600</xdr:colOff>
      <xdr:row>99</xdr:row>
      <xdr:rowOff>2121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164698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6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102763</xdr:rowOff>
    </xdr:from>
    <xdr:to>
      <xdr:col>76</xdr:col>
      <xdr:colOff>165100</xdr:colOff>
      <xdr:row>98</xdr:row>
      <xdr:rowOff>32913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49440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5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146605</xdr:rowOff>
    </xdr:from>
    <xdr:to>
      <xdr:col>72</xdr:col>
      <xdr:colOff>38100</xdr:colOff>
      <xdr:row>98</xdr:row>
      <xdr:rowOff>76755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67882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8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29097</xdr:rowOff>
    </xdr:from>
    <xdr:to>
      <xdr:col>67</xdr:col>
      <xdr:colOff>101600</xdr:colOff>
      <xdr:row>98</xdr:row>
      <xdr:rowOff>130697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121824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12370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956470"/>
          <a:ext cx="838200" cy="2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129070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558820"/>
          <a:ext cx="889000" cy="6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137046</xdr:rowOff>
    </xdr:from>
    <xdr:to>
      <xdr:col>102</xdr:col>
      <xdr:colOff>114300</xdr:colOff>
      <xdr:row>55</xdr:row>
      <xdr:rowOff>129070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052446"/>
          <a:ext cx="889000" cy="5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133020</xdr:rowOff>
    </xdr:from>
    <xdr:to>
      <xdr:col>116</xdr:col>
      <xdr:colOff>114300</xdr:colOff>
      <xdr:row>58</xdr:row>
      <xdr:rowOff>63170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155897</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78270</xdr:rowOff>
    </xdr:from>
    <xdr:to>
      <xdr:col>102</xdr:col>
      <xdr:colOff>165100</xdr:colOff>
      <xdr:row>56</xdr:row>
      <xdr:rowOff>8420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5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24947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28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86246</xdr:rowOff>
    </xdr:from>
    <xdr:to>
      <xdr:col>98</xdr:col>
      <xdr:colOff>38100</xdr:colOff>
      <xdr:row>53</xdr:row>
      <xdr:rowOff>16396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0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32923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87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115185</xdr:rowOff>
    </xdr:from>
    <xdr:to>
      <xdr:col>116</xdr:col>
      <xdr:colOff>63500</xdr:colOff>
      <xdr:row>75</xdr:row>
      <xdr:rowOff>138164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73935"/>
          <a:ext cx="838200" cy="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138164</xdr:rowOff>
    </xdr:from>
    <xdr:to>
      <xdr:col>111</xdr:col>
      <xdr:colOff>177800</xdr:colOff>
      <xdr:row>77</xdr:row>
      <xdr:rowOff>43610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96914"/>
          <a:ext cx="889000" cy="24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137875</xdr:rowOff>
    </xdr:from>
    <xdr:to>
      <xdr:col>107</xdr:col>
      <xdr:colOff>50800</xdr:colOff>
      <xdr:row>77</xdr:row>
      <xdr:rowOff>43610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68075"/>
          <a:ext cx="889000" cy="7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137875</xdr:rowOff>
    </xdr:from>
    <xdr:to>
      <xdr:col>102</xdr:col>
      <xdr:colOff>114300</xdr:colOff>
      <xdr:row>76</xdr:row>
      <xdr:rowOff>139329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6807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64385</xdr:rowOff>
    </xdr:from>
    <xdr:to>
      <xdr:col>116</xdr:col>
      <xdr:colOff>114300</xdr:colOff>
      <xdr:row>75</xdr:row>
      <xdr:rowOff>165985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87262</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87364</xdr:rowOff>
    </xdr:from>
    <xdr:to>
      <xdr:col>112</xdr:col>
      <xdr:colOff>38100</xdr:colOff>
      <xdr:row>76</xdr:row>
      <xdr:rowOff>17514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34041</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2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164260</xdr:rowOff>
    </xdr:from>
    <xdr:to>
      <xdr:col>107</xdr:col>
      <xdr:colOff>101600</xdr:colOff>
      <xdr:row>77</xdr:row>
      <xdr:rowOff>94410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85537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87075</xdr:rowOff>
    </xdr:from>
    <xdr:to>
      <xdr:col>102</xdr:col>
      <xdr:colOff>165100</xdr:colOff>
      <xdr:row>77</xdr:row>
      <xdr:rowOff>17225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1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88529</xdr:rowOff>
    </xdr:from>
    <xdr:to>
      <xdr:col>98</xdr:col>
      <xdr:colOff>38100</xdr:colOff>
      <xdr:row>77</xdr:row>
      <xdr:rowOff>18679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9806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類似団体と比較して大きく乖離</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しているのが、人件費、補助費等、物件費、普通建設事業費である。特に、人件費は住民一人当たり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960,542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円、物件費は、住民一人当たり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1,202,404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中で最も高い結果となっている。人件費は、新規採用を行ったこともあるが、本村は島内に民間事業者がおらず、ごみ処理場やその他施設を直営で運営していることや、小規模離島において診療所や保育園などを維持していくためにはそれなりの人員を確保する必要があるため、人件費が高くなってしまう状況にある。また、物件費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業務委託が多いことに加え、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業者の滞在にかかる費用や輸送コスト等が委託費用に上乗せされる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など、離島特有の理由により委託料が高くなる傾向にあり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類似団体との乖離につながっていると考えている。補助費等は、住民一人あたり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980,311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円となっており、前年度に比べ大きく増加している要因としては、第三セクターである粟島汽船㈱に対する離島航路運行維持補助金が皆増となったことによるものである。普通建設事業費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604,468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円となっており、増加している要因としては、沖防波堤機能保全工事やクラウド型防災・安全情報伝達システム整備工事を行ったことによるものである。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
309
9.78
1,788,098
1,525,923
252,555
545,524
1,404,025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108801</xdr:rowOff>
    </xdr:from>
    <xdr:to>
      <xdr:col>24</xdr:col>
      <xdr:colOff>63500</xdr:colOff>
      <xdr:row>32</xdr:row>
      <xdr:rowOff>136995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595201"/>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136995</xdr:rowOff>
    </xdr:from>
    <xdr:to>
      <xdr:col>19</xdr:col>
      <xdr:colOff>177800</xdr:colOff>
      <xdr:row>33</xdr:row>
      <xdr:rowOff>14637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623395"/>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14637</xdr:rowOff>
    </xdr:from>
    <xdr:to>
      <xdr:col>15</xdr:col>
      <xdr:colOff>50800</xdr:colOff>
      <xdr:row>33</xdr:row>
      <xdr:rowOff>51098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672487"/>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51098</xdr:rowOff>
    </xdr:from>
    <xdr:to>
      <xdr:col>10</xdr:col>
      <xdr:colOff>114300</xdr:colOff>
      <xdr:row>33</xdr:row>
      <xdr:rowOff>53689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70894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58001</xdr:rowOff>
    </xdr:from>
    <xdr:to>
      <xdr:col>24</xdr:col>
      <xdr:colOff>114300</xdr:colOff>
      <xdr:row>32</xdr:row>
      <xdr:rowOff>159601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80878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3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86195</xdr:rowOff>
    </xdr:from>
    <xdr:to>
      <xdr:col>20</xdr:col>
      <xdr:colOff>38100</xdr:colOff>
      <xdr:row>33</xdr:row>
      <xdr:rowOff>16345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5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32872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34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135287</xdr:rowOff>
    </xdr:from>
    <xdr:to>
      <xdr:col>15</xdr:col>
      <xdr:colOff>101600</xdr:colOff>
      <xdr:row>33</xdr:row>
      <xdr:rowOff>65437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81964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3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298</xdr:rowOff>
    </xdr:from>
    <xdr:to>
      <xdr:col>10</xdr:col>
      <xdr:colOff>165100</xdr:colOff>
      <xdr:row>33</xdr:row>
      <xdr:rowOff>101898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6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118425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4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2889</xdr:rowOff>
    </xdr:from>
    <xdr:to>
      <xdr:col>6</xdr:col>
      <xdr:colOff>38100</xdr:colOff>
      <xdr:row>33</xdr:row>
      <xdr:rowOff>104489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6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121016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4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77921</xdr:rowOff>
    </xdr:from>
    <xdr:to>
      <xdr:col>24</xdr:col>
      <xdr:colOff>62865</xdr:colOff>
      <xdr:row>58</xdr:row>
      <xdr:rowOff>100836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9507671"/>
          <a:ext cx="1270" cy="53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104663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100836</xdr:rowOff>
    </xdr:from>
    <xdr:to>
      <xdr:col>24</xdr:col>
      <xdr:colOff>152400</xdr:colOff>
      <xdr:row>58</xdr:row>
      <xdr:rowOff>100836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24598</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9282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77921</xdr:rowOff>
    </xdr:from>
    <xdr:to>
      <xdr:col>24</xdr:col>
      <xdr:colOff>152400</xdr:colOff>
      <xdr:row>55</xdr:row>
      <xdr:rowOff>77921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0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80783</xdr:rowOff>
    </xdr:from>
    <xdr:to>
      <xdr:col>24</xdr:col>
      <xdr:colOff>63500</xdr:colOff>
      <xdr:row>56</xdr:row>
      <xdr:rowOff>101749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81983"/>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149000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16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170573</xdr:rowOff>
    </xdr:from>
    <xdr:to>
      <xdr:col>24</xdr:col>
      <xdr:colOff>114300</xdr:colOff>
      <xdr:row>58</xdr:row>
      <xdr:rowOff>100723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80783</xdr:rowOff>
    </xdr:from>
    <xdr:to>
      <xdr:col>19</xdr:col>
      <xdr:colOff>177800</xdr:colOff>
      <xdr:row>56</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81983"/>
          <a:ext cx="889000" cy="5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6617</xdr:rowOff>
    </xdr:from>
    <xdr:to>
      <xdr:col>20</xdr:col>
      <xdr:colOff>38100</xdr:colOff>
      <xdr:row>58</xdr:row>
      <xdr:rowOff>108217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99344</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49633</xdr:rowOff>
    </xdr:from>
    <xdr:to>
      <xdr:col>15</xdr:col>
      <xdr:colOff>50800</xdr:colOff>
      <xdr:row>56</xdr:row>
      <xdr:rowOff>138447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8622133"/>
          <a:ext cx="889000" cy="11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1979</xdr:rowOff>
    </xdr:from>
    <xdr:to>
      <xdr:col>15</xdr:col>
      <xdr:colOff>101600</xdr:colOff>
      <xdr:row>58</xdr:row>
      <xdr:rowOff>103579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94706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49633</xdr:rowOff>
    </xdr:from>
    <xdr:to>
      <xdr:col>10</xdr:col>
      <xdr:colOff>114300</xdr:colOff>
      <xdr:row>57</xdr:row>
      <xdr:rowOff>97349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8622133"/>
          <a:ext cx="889000" cy="12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4412</xdr:rowOff>
    </xdr:from>
    <xdr:to>
      <xdr:col>10</xdr:col>
      <xdr:colOff>165100</xdr:colOff>
      <xdr:row>58</xdr:row>
      <xdr:rowOff>106012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97139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164134</xdr:rowOff>
    </xdr:from>
    <xdr:to>
      <xdr:col>6</xdr:col>
      <xdr:colOff>38100</xdr:colOff>
      <xdr:row>58</xdr:row>
      <xdr:rowOff>94284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85411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50949</xdr:rowOff>
    </xdr:from>
    <xdr:to>
      <xdr:col>24</xdr:col>
      <xdr:colOff>114300</xdr:colOff>
      <xdr:row>56</xdr:row>
      <xdr:rowOff>152549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5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73826</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035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29983</xdr:rowOff>
    </xdr:from>
    <xdr:to>
      <xdr:col>20</xdr:col>
      <xdr:colOff>38100</xdr:colOff>
      <xdr:row>56</xdr:row>
      <xdr:rowOff>131583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148110</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064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87647</xdr:rowOff>
    </xdr:from>
    <xdr:to>
      <xdr:col>15</xdr:col>
      <xdr:colOff>101600</xdr:colOff>
      <xdr:row>57</xdr:row>
      <xdr:rowOff>17797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34324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464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170283</xdr:rowOff>
    </xdr:from>
    <xdr:to>
      <xdr:col>10</xdr:col>
      <xdr:colOff>165100</xdr:colOff>
      <xdr:row>50</xdr:row>
      <xdr:rowOff>100433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8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116960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346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46549</xdr:rowOff>
    </xdr:from>
    <xdr:to>
      <xdr:col>6</xdr:col>
      <xdr:colOff>38100</xdr:colOff>
      <xdr:row>57</xdr:row>
      <xdr:rowOff>148149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164676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9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80614</xdr:rowOff>
    </xdr:from>
    <xdr:to>
      <xdr:col>24</xdr:col>
      <xdr:colOff>63500</xdr:colOff>
      <xdr:row>75</xdr:row>
      <xdr:rowOff>14042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67914"/>
          <a:ext cx="8382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14042</xdr:rowOff>
    </xdr:from>
    <xdr:to>
      <xdr:col>19</xdr:col>
      <xdr:colOff>177800</xdr:colOff>
      <xdr:row>75</xdr:row>
      <xdr:rowOff>48613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72792"/>
          <a:ext cx="889000" cy="3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59034</xdr:rowOff>
    </xdr:from>
    <xdr:to>
      <xdr:col>15</xdr:col>
      <xdr:colOff>50800</xdr:colOff>
      <xdr:row>75</xdr:row>
      <xdr:rowOff>48613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574884"/>
          <a:ext cx="889000" cy="33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59034</xdr:rowOff>
    </xdr:from>
    <xdr:to>
      <xdr:col>10</xdr:col>
      <xdr:colOff>114300</xdr:colOff>
      <xdr:row>76</xdr:row>
      <xdr:rowOff>36536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574884"/>
          <a:ext cx="889000" cy="4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29814</xdr:rowOff>
    </xdr:from>
    <xdr:to>
      <xdr:col>24</xdr:col>
      <xdr:colOff>114300</xdr:colOff>
      <xdr:row>74</xdr:row>
      <xdr:rowOff>131414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1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52691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134692</xdr:rowOff>
    </xdr:from>
    <xdr:to>
      <xdr:col>20</xdr:col>
      <xdr:colOff>38100</xdr:colOff>
      <xdr:row>75</xdr:row>
      <xdr:rowOff>64842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81369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9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169263</xdr:rowOff>
    </xdr:from>
    <xdr:to>
      <xdr:col>15</xdr:col>
      <xdr:colOff>101600</xdr:colOff>
      <xdr:row>75</xdr:row>
      <xdr:rowOff>99413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115940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3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8234</xdr:rowOff>
    </xdr:from>
    <xdr:to>
      <xdr:col>10</xdr:col>
      <xdr:colOff>165100</xdr:colOff>
      <xdr:row>73</xdr:row>
      <xdr:rowOff>109834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5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126361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2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157186</xdr:rowOff>
    </xdr:from>
    <xdr:to>
      <xdr:col>6</xdr:col>
      <xdr:colOff>38100</xdr:colOff>
      <xdr:row>76</xdr:row>
      <xdr:rowOff>87336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103863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9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35542</xdr:rowOff>
    </xdr:from>
    <xdr:to>
      <xdr:col>24</xdr:col>
      <xdr:colOff>63500</xdr:colOff>
      <xdr:row>95</xdr:row>
      <xdr:rowOff>145698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23292"/>
          <a:ext cx="838200" cy="1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145698</xdr:rowOff>
    </xdr:from>
    <xdr:to>
      <xdr:col>19</xdr:col>
      <xdr:colOff>177800</xdr:colOff>
      <xdr:row>95</xdr:row>
      <xdr:rowOff>165055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33448"/>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91162</xdr:rowOff>
    </xdr:from>
    <xdr:to>
      <xdr:col>15</xdr:col>
      <xdr:colOff>50800</xdr:colOff>
      <xdr:row>95</xdr:row>
      <xdr:rowOff>165055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78912"/>
          <a:ext cx="889000" cy="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91162</xdr:rowOff>
    </xdr:from>
    <xdr:to>
      <xdr:col>10</xdr:col>
      <xdr:colOff>114300</xdr:colOff>
      <xdr:row>95</xdr:row>
      <xdr:rowOff>143838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78912"/>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156192</xdr:rowOff>
    </xdr:from>
    <xdr:to>
      <xdr:col>24</xdr:col>
      <xdr:colOff>114300</xdr:colOff>
      <xdr:row>95</xdr:row>
      <xdr:rowOff>86342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7619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94898</xdr:rowOff>
    </xdr:from>
    <xdr:to>
      <xdr:col>20</xdr:col>
      <xdr:colOff>38100</xdr:colOff>
      <xdr:row>96</xdr:row>
      <xdr:rowOff>25048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41575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5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114255</xdr:rowOff>
    </xdr:from>
    <xdr:to>
      <xdr:col>15</xdr:col>
      <xdr:colOff>101600</xdr:colOff>
      <xdr:row>96</xdr:row>
      <xdr:rowOff>44405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60932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40362</xdr:rowOff>
    </xdr:from>
    <xdr:to>
      <xdr:col>10</xdr:col>
      <xdr:colOff>165100</xdr:colOff>
      <xdr:row>95</xdr:row>
      <xdr:rowOff>141962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158489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93038</xdr:rowOff>
    </xdr:from>
    <xdr:to>
      <xdr:col>6</xdr:col>
      <xdr:colOff>38100</xdr:colOff>
      <xdr:row>96</xdr:row>
      <xdr:rowOff>23188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39715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5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41656</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820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162306</xdr:rowOff>
    </xdr:from>
    <xdr:to>
      <xdr:col>55</xdr:col>
      <xdr:colOff>50800</xdr:colOff>
      <xdr:row>39</xdr:row>
      <xdr:rowOff>92456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77233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6660</xdr:rowOff>
    </xdr:from>
    <xdr:to>
      <xdr:col>55</xdr:col>
      <xdr:colOff>0</xdr:colOff>
      <xdr:row>56</xdr:row>
      <xdr:rowOff>15825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07860"/>
          <a:ext cx="8382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15825</xdr:rowOff>
    </xdr:from>
    <xdr:to>
      <xdr:col>50</xdr:col>
      <xdr:colOff>114300</xdr:colOff>
      <xdr:row>56</xdr:row>
      <xdr:rowOff>43905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1702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43905</xdr:rowOff>
    </xdr:from>
    <xdr:to>
      <xdr:col>45</xdr:col>
      <xdr:colOff>177800</xdr:colOff>
      <xdr:row>57</xdr:row>
      <xdr:rowOff>168380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45105"/>
          <a:ext cx="889000" cy="2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73106</xdr:rowOff>
    </xdr:from>
    <xdr:to>
      <xdr:col>41</xdr:col>
      <xdr:colOff>50800</xdr:colOff>
      <xdr:row>57</xdr:row>
      <xdr:rowOff>168380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74306"/>
          <a:ext cx="889000" cy="26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127310</xdr:rowOff>
    </xdr:from>
    <xdr:to>
      <xdr:col>55</xdr:col>
      <xdr:colOff>50800</xdr:colOff>
      <xdr:row>56</xdr:row>
      <xdr:rowOff>57460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150187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0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136475</xdr:rowOff>
    </xdr:from>
    <xdr:to>
      <xdr:col>50</xdr:col>
      <xdr:colOff>165100</xdr:colOff>
      <xdr:row>56</xdr:row>
      <xdr:rowOff>66625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83152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4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164555</xdr:rowOff>
    </xdr:from>
    <xdr:to>
      <xdr:col>46</xdr:col>
      <xdr:colOff>38100</xdr:colOff>
      <xdr:row>56</xdr:row>
      <xdr:rowOff>94705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111232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6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117580</xdr:rowOff>
    </xdr:from>
    <xdr:to>
      <xdr:col>41</xdr:col>
      <xdr:colOff>101600</xdr:colOff>
      <xdr:row>58</xdr:row>
      <xdr:rowOff>47730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64257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22306</xdr:rowOff>
    </xdr:from>
    <xdr:to>
      <xdr:col>36</xdr:col>
      <xdr:colOff>165100</xdr:colOff>
      <xdr:row>56</xdr:row>
      <xdr:rowOff>123906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140433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10430</xdr:rowOff>
    </xdr:from>
    <xdr:to>
      <xdr:col>55</xdr:col>
      <xdr:colOff>0</xdr:colOff>
      <xdr:row>77</xdr:row>
      <xdr:rowOff>42210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40630"/>
          <a:ext cx="838200" cy="20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5367</xdr:rowOff>
    </xdr:from>
    <xdr:to>
      <xdr:col>50</xdr:col>
      <xdr:colOff>114300</xdr:colOff>
      <xdr:row>77</xdr:row>
      <xdr:rowOff>42210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35567"/>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44248</xdr:rowOff>
    </xdr:from>
    <xdr:to>
      <xdr:col>45</xdr:col>
      <xdr:colOff>177800</xdr:colOff>
      <xdr:row>76</xdr:row>
      <xdr:rowOff>5367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02998"/>
          <a:ext cx="889000" cy="13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57587</xdr:rowOff>
    </xdr:from>
    <xdr:to>
      <xdr:col>41</xdr:col>
      <xdr:colOff>50800</xdr:colOff>
      <xdr:row>75</xdr:row>
      <xdr:rowOff>44248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401987"/>
          <a:ext cx="889000" cy="50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131080</xdr:rowOff>
    </xdr:from>
    <xdr:to>
      <xdr:col>55</xdr:col>
      <xdr:colOff>50800</xdr:colOff>
      <xdr:row>76</xdr:row>
      <xdr:rowOff>61230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153957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162860</xdr:rowOff>
    </xdr:from>
    <xdr:to>
      <xdr:col>50</xdr:col>
      <xdr:colOff>165100</xdr:colOff>
      <xdr:row>77</xdr:row>
      <xdr:rowOff>93010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109537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6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126017</xdr:rowOff>
    </xdr:from>
    <xdr:to>
      <xdr:col>46</xdr:col>
      <xdr:colOff>38100</xdr:colOff>
      <xdr:row>76</xdr:row>
      <xdr:rowOff>56167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72694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7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164898</xdr:rowOff>
    </xdr:from>
    <xdr:to>
      <xdr:col>41</xdr:col>
      <xdr:colOff>101600</xdr:colOff>
      <xdr:row>75</xdr:row>
      <xdr:rowOff>95048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111575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62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6787</xdr:rowOff>
    </xdr:from>
    <xdr:to>
      <xdr:col>36</xdr:col>
      <xdr:colOff>165100</xdr:colOff>
      <xdr:row>72</xdr:row>
      <xdr:rowOff>108387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124914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12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75332</xdr:rowOff>
    </xdr:from>
    <xdr:to>
      <xdr:col>55</xdr:col>
      <xdr:colOff>0</xdr:colOff>
      <xdr:row>97</xdr:row>
      <xdr:rowOff>62663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48732"/>
          <a:ext cx="838200" cy="84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75332</xdr:rowOff>
    </xdr:from>
    <xdr:to>
      <xdr:col>50</xdr:col>
      <xdr:colOff>114300</xdr:colOff>
      <xdr:row>97</xdr:row>
      <xdr:rowOff>114395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48732"/>
          <a:ext cx="889000" cy="8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114395</xdr:rowOff>
    </xdr:from>
    <xdr:to>
      <xdr:col>45</xdr:col>
      <xdr:colOff>177800</xdr:colOff>
      <xdr:row>97</xdr:row>
      <xdr:rowOff>157242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45045"/>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157242</xdr:rowOff>
    </xdr:from>
    <xdr:to>
      <xdr:col>41</xdr:col>
      <xdr:colOff>50800</xdr:colOff>
      <xdr:row>98</xdr:row>
      <xdr:rowOff>89661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87892"/>
          <a:ext cx="889000" cy="10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11863</xdr:rowOff>
    </xdr:from>
    <xdr:to>
      <xdr:col>55</xdr:col>
      <xdr:colOff>50800</xdr:colOff>
      <xdr:row>97</xdr:row>
      <xdr:rowOff>113463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34740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24532</xdr:rowOff>
    </xdr:from>
    <xdr:to>
      <xdr:col>50</xdr:col>
      <xdr:colOff>165100</xdr:colOff>
      <xdr:row>92</xdr:row>
      <xdr:rowOff>126132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142659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57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63595</xdr:rowOff>
    </xdr:from>
    <xdr:to>
      <xdr:col>46</xdr:col>
      <xdr:colOff>38100</xdr:colOff>
      <xdr:row>97</xdr:row>
      <xdr:rowOff>165195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10272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106442</xdr:rowOff>
    </xdr:from>
    <xdr:to>
      <xdr:col>41</xdr:col>
      <xdr:colOff>101600</xdr:colOff>
      <xdr:row>98</xdr:row>
      <xdr:rowOff>36592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53119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1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38861</xdr:rowOff>
    </xdr:from>
    <xdr:to>
      <xdr:col>36</xdr:col>
      <xdr:colOff>165100</xdr:colOff>
      <xdr:row>98</xdr:row>
      <xdr:rowOff>140461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131588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3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77041</xdr:rowOff>
    </xdr:from>
    <xdr:to>
      <xdr:col>85</xdr:col>
      <xdr:colOff>126364</xdr:colOff>
      <xdr:row>38</xdr:row>
      <xdr:rowOff>115781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734891"/>
          <a:ext cx="1269" cy="89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119608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115781</xdr:rowOff>
    </xdr:from>
    <xdr:to>
      <xdr:col>86</xdr:col>
      <xdr:colOff>25400</xdr:colOff>
      <xdr:row>38</xdr:row>
      <xdr:rowOff>115781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23718</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51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77041</xdr:rowOff>
    </xdr:from>
    <xdr:to>
      <xdr:col>86</xdr:col>
      <xdr:colOff>25400</xdr:colOff>
      <xdr:row>33</xdr:row>
      <xdr:rowOff>77041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734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77041</xdr:rowOff>
    </xdr:from>
    <xdr:to>
      <xdr:col>85</xdr:col>
      <xdr:colOff>127000</xdr:colOff>
      <xdr:row>37</xdr:row>
      <xdr:rowOff>48649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734891"/>
          <a:ext cx="838200" cy="65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88616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32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110189</xdr:rowOff>
    </xdr:from>
    <xdr:to>
      <xdr:col>85</xdr:col>
      <xdr:colOff>177800</xdr:colOff>
      <xdr:row>38</xdr:row>
      <xdr:rowOff>40339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99220</xdr:rowOff>
    </xdr:from>
    <xdr:to>
      <xdr:col>81</xdr:col>
      <xdr:colOff>50800</xdr:colOff>
      <xdr:row>37</xdr:row>
      <xdr:rowOff>48649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414170"/>
          <a:ext cx="889000" cy="9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125044</xdr:rowOff>
    </xdr:from>
    <xdr:to>
      <xdr:col>81</xdr:col>
      <xdr:colOff>101600</xdr:colOff>
      <xdr:row>38</xdr:row>
      <xdr:rowOff>55194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6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46321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6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99220</xdr:rowOff>
    </xdr:from>
    <xdr:to>
      <xdr:col>76</xdr:col>
      <xdr:colOff>114300</xdr:colOff>
      <xdr:row>37</xdr:row>
      <xdr:rowOff>20110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414170"/>
          <a:ext cx="889000" cy="94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128407</xdr:rowOff>
    </xdr:from>
    <xdr:to>
      <xdr:col>76</xdr:col>
      <xdr:colOff>165100</xdr:colOff>
      <xdr:row>38</xdr:row>
      <xdr:rowOff>58556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49684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20110</xdr:rowOff>
    </xdr:from>
    <xdr:to>
      <xdr:col>71</xdr:col>
      <xdr:colOff>177800</xdr:colOff>
      <xdr:row>37</xdr:row>
      <xdr:rowOff>129587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63760"/>
          <a:ext cx="889000" cy="10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130185</xdr:rowOff>
    </xdr:from>
    <xdr:to>
      <xdr:col>72</xdr:col>
      <xdr:colOff>38100</xdr:colOff>
      <xdr:row>38</xdr:row>
      <xdr:rowOff>60335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100414</xdr:rowOff>
    </xdr:from>
    <xdr:to>
      <xdr:col>67</xdr:col>
      <xdr:colOff>101600</xdr:colOff>
      <xdr:row>38</xdr:row>
      <xdr:rowOff>30564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21692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26241</xdr:rowOff>
    </xdr:from>
    <xdr:to>
      <xdr:col>85</xdr:col>
      <xdr:colOff>177800</xdr:colOff>
      <xdr:row>33</xdr:row>
      <xdr:rowOff>127841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8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150718</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3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169299</xdr:rowOff>
    </xdr:from>
    <xdr:to>
      <xdr:col>81</xdr:col>
      <xdr:colOff>101600</xdr:colOff>
      <xdr:row>37</xdr:row>
      <xdr:rowOff>99449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115976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11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48420</xdr:rowOff>
    </xdr:from>
    <xdr:to>
      <xdr:col>76</xdr:col>
      <xdr:colOff>165100</xdr:colOff>
      <xdr:row>31</xdr:row>
      <xdr:rowOff>150020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3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166547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13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140760</xdr:rowOff>
    </xdr:from>
    <xdr:to>
      <xdr:col>72</xdr:col>
      <xdr:colOff>38100</xdr:colOff>
      <xdr:row>37</xdr:row>
      <xdr:rowOff>70910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87437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78787</xdr:rowOff>
    </xdr:from>
    <xdr:to>
      <xdr:col>67</xdr:col>
      <xdr:colOff>101600</xdr:colOff>
      <xdr:row>38</xdr:row>
      <xdr:rowOff>8937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25464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9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31376</xdr:rowOff>
    </xdr:from>
    <xdr:to>
      <xdr:col>85</xdr:col>
      <xdr:colOff>127000</xdr:colOff>
      <xdr:row>56</xdr:row>
      <xdr:rowOff>114934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775326"/>
          <a:ext cx="838200" cy="94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114934</xdr:rowOff>
    </xdr:from>
    <xdr:to>
      <xdr:col>81</xdr:col>
      <xdr:colOff>50800</xdr:colOff>
      <xdr:row>56</xdr:row>
      <xdr:rowOff>170790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16134"/>
          <a:ext cx="889000" cy="5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122072</xdr:rowOff>
    </xdr:from>
    <xdr:to>
      <xdr:col>76</xdr:col>
      <xdr:colOff>114300</xdr:colOff>
      <xdr:row>56</xdr:row>
      <xdr:rowOff>170790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23272"/>
          <a:ext cx="889000" cy="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47135</xdr:rowOff>
    </xdr:from>
    <xdr:to>
      <xdr:col>71</xdr:col>
      <xdr:colOff>177800</xdr:colOff>
      <xdr:row>56</xdr:row>
      <xdr:rowOff>122072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48335"/>
          <a:ext cx="889000" cy="7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152026</xdr:rowOff>
    </xdr:from>
    <xdr:to>
      <xdr:col>85</xdr:col>
      <xdr:colOff>177800</xdr:colOff>
      <xdr:row>51</xdr:row>
      <xdr:rowOff>82176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7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105053</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67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64134</xdr:rowOff>
    </xdr:from>
    <xdr:to>
      <xdr:col>81</xdr:col>
      <xdr:colOff>101600</xdr:colOff>
      <xdr:row>56</xdr:row>
      <xdr:rowOff>165734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10811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44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119990</xdr:rowOff>
    </xdr:from>
    <xdr:to>
      <xdr:col>76</xdr:col>
      <xdr:colOff>165100</xdr:colOff>
      <xdr:row>57</xdr:row>
      <xdr:rowOff>50140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66667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9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71272</xdr:rowOff>
    </xdr:from>
    <xdr:to>
      <xdr:col>72</xdr:col>
      <xdr:colOff>38100</xdr:colOff>
      <xdr:row>57</xdr:row>
      <xdr:rowOff>1422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17949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44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167785</xdr:rowOff>
    </xdr:from>
    <xdr:to>
      <xdr:col>67</xdr:col>
      <xdr:colOff>101600</xdr:colOff>
      <xdr:row>56</xdr:row>
      <xdr:rowOff>97935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114462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7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153688</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26788"/>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151245</xdr:rowOff>
    </xdr:from>
    <xdr:to>
      <xdr:col>71</xdr:col>
      <xdr:colOff>177800</xdr:colOff>
      <xdr:row>78</xdr:row>
      <xdr:rowOff>153688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24345"/>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102888</xdr:rowOff>
    </xdr:from>
    <xdr:to>
      <xdr:col>72</xdr:col>
      <xdr:colOff>38100</xdr:colOff>
      <xdr:row>79</xdr:row>
      <xdr:rowOff>33038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49565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100445</xdr:rowOff>
    </xdr:from>
    <xdr:to>
      <xdr:col>67</xdr:col>
      <xdr:colOff>101600</xdr:colOff>
      <xdr:row>79</xdr:row>
      <xdr:rowOff>30595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47122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93492</xdr:rowOff>
    </xdr:from>
    <xdr:to>
      <xdr:col>85</xdr:col>
      <xdr:colOff>127000</xdr:colOff>
      <xdr:row>96</xdr:row>
      <xdr:rowOff>12285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81242"/>
          <a:ext cx="838200" cy="9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158593</xdr:rowOff>
    </xdr:from>
    <xdr:to>
      <xdr:col>81</xdr:col>
      <xdr:colOff>50800</xdr:colOff>
      <xdr:row>96</xdr:row>
      <xdr:rowOff>12285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46343"/>
          <a:ext cx="8890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158593</xdr:rowOff>
    </xdr:from>
    <xdr:to>
      <xdr:col>76</xdr:col>
      <xdr:colOff>114300</xdr:colOff>
      <xdr:row>96</xdr:row>
      <xdr:rowOff>62199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46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62199</xdr:rowOff>
    </xdr:from>
    <xdr:to>
      <xdr:col>71</xdr:col>
      <xdr:colOff>177800</xdr:colOff>
      <xdr:row>96</xdr:row>
      <xdr:rowOff>75002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21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42692</xdr:rowOff>
    </xdr:from>
    <xdr:to>
      <xdr:col>85</xdr:col>
      <xdr:colOff>177800</xdr:colOff>
      <xdr:row>95</xdr:row>
      <xdr:rowOff>144292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65569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8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132935</xdr:rowOff>
    </xdr:from>
    <xdr:to>
      <xdr:col>81</xdr:col>
      <xdr:colOff>101600</xdr:colOff>
      <xdr:row>96</xdr:row>
      <xdr:rowOff>63085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79612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1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107793</xdr:rowOff>
    </xdr:from>
    <xdr:to>
      <xdr:col>76</xdr:col>
      <xdr:colOff>165100</xdr:colOff>
      <xdr:row>96</xdr:row>
      <xdr:rowOff>37943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54470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1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11399</xdr:rowOff>
    </xdr:from>
    <xdr:to>
      <xdr:col>72</xdr:col>
      <xdr:colOff>38100</xdr:colOff>
      <xdr:row>96</xdr:row>
      <xdr:rowOff>112999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129526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2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24202</xdr:rowOff>
    </xdr:from>
    <xdr:to>
      <xdr:col>67</xdr:col>
      <xdr:colOff>101600</xdr:colOff>
      <xdr:row>96</xdr:row>
      <xdr:rowOff>125802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142329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2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156747</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71847"/>
          <a:ext cx="838200" cy="11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105947</xdr:rowOff>
    </xdr:from>
    <xdr:to>
      <xdr:col>116</xdr:col>
      <xdr:colOff>114300</xdr:colOff>
      <xdr:row>39</xdr:row>
      <xdr:rowOff>36097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2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65324</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0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年度と比較して大きく増減しているのが、消防費、教育費、土木費である。消防費は、住民一人当たり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402,410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円で、大きく増加している要因としては、令和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年度にクラウド型防災・安全情報伝達システム整備工事として、防災・安全情報の受発信をデジタル化する装置等の整備を行ったためである。また、教育費は、住民一人当たり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881,340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円で、大きく増加している要因としては、老朽化が進んでいた教員住宅を新たに建築したためである。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232,179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円と大きく減少しているが、減少理由としては、令和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年度に実施した内浦公営住宅整備工事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169,694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千円の皆減によるものである。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財政調整基金については、長期的な見通しのもと、最低水準の取崩しに努めているが、前年度の繰越金が多く出たため、令和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年度については財政調整基金の取崩しは行わなかった。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年度はほぼ横ばいを推移していたが、令和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年度は人件費の増加等により悪化した。そのため、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経常的経費の削減および歳入の確保を図ることで、健全な行財政運営に努めていく。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連結実質赤字は生じておらず、各会計単独でみても赤字は生じていない。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特別会計については、一般会計からの繰入れに依存する要素はあるものの、全般的には健全な財政運営が図られている。ただし、令和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年度は特別会計への繰出金が前年度に比べ約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百万円増加したことから、一般会計における連結実質黒字額は減少している。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今後は、一般会計からの基準外繰入額が大きい特別会計の事業について、経費の削減および歳入の確保を図るなど、より一層の健全化に努めていく。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3.25" thickBot="1" x14ac:dyDescent="0.3">
      <c r="B2" s="164" t="s">
        <v>77</v>
      </c>
      <c r="C2" s="164"/>
      <c r="D2" s="165"/>
    </row>
    <row r="3" spans="1:119" ht="18.75" customHeight="1" thickBot="1" x14ac:dyDescent="0.3">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1788098</v>
      </c>
      <c r="BO4" s="372"/>
      <c r="BP4" s="372"/>
      <c r="BQ4" s="372"/>
      <c r="BR4" s="372"/>
      <c r="BS4" s="372"/>
      <c r="BT4" s="372"/>
      <c r="BU4" s="373"/>
      <c r="BV4" s="371">
        <v>1789015</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46.3</v>
      </c>
      <c r="CU4" s="378"/>
      <c r="CV4" s="378"/>
      <c r="CW4" s="378"/>
      <c r="CX4" s="378"/>
      <c r="CY4" s="378"/>
      <c r="CZ4" s="378"/>
      <c r="DA4" s="379"/>
      <c r="DB4" s="377">
        <v>61.6</v>
      </c>
      <c r="DC4" s="378"/>
      <c r="DD4" s="378"/>
      <c r="DE4" s="378"/>
      <c r="DF4" s="378"/>
      <c r="DG4" s="378"/>
      <c r="DH4" s="378"/>
      <c r="DI4" s="379"/>
    </row>
    <row r="5" spans="1:119" ht="18.75" customHeight="1" x14ac:dyDescent="0.2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1525923</v>
      </c>
      <c r="BO5" s="409"/>
      <c r="BP5" s="409"/>
      <c r="BQ5" s="409"/>
      <c r="BR5" s="409"/>
      <c r="BS5" s="409"/>
      <c r="BT5" s="409"/>
      <c r="BU5" s="410"/>
      <c r="BV5" s="408">
        <v>1431901</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97.8</v>
      </c>
      <c r="CU5" s="406"/>
      <c r="CV5" s="406"/>
      <c r="CW5" s="406"/>
      <c r="CX5" s="406"/>
      <c r="CY5" s="406"/>
      <c r="CZ5" s="406"/>
      <c r="DA5" s="407"/>
      <c r="DB5" s="405">
        <v>83.9</v>
      </c>
      <c r="DC5" s="406"/>
      <c r="DD5" s="406"/>
      <c r="DE5" s="406"/>
      <c r="DF5" s="406"/>
      <c r="DG5" s="406"/>
      <c r="DH5" s="406"/>
      <c r="DI5" s="407"/>
    </row>
    <row r="6" spans="1:119" ht="18.75" customHeight="1" x14ac:dyDescent="0.2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262175</v>
      </c>
      <c r="BO6" s="409"/>
      <c r="BP6" s="409"/>
      <c r="BQ6" s="409"/>
      <c r="BR6" s="409"/>
      <c r="BS6" s="409"/>
      <c r="BT6" s="409"/>
      <c r="BU6" s="410"/>
      <c r="BV6" s="408">
        <v>357114</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97.8</v>
      </c>
      <c r="CU6" s="446"/>
      <c r="CV6" s="446"/>
      <c r="CW6" s="446"/>
      <c r="CX6" s="446"/>
      <c r="CY6" s="446"/>
      <c r="CZ6" s="446"/>
      <c r="DA6" s="447"/>
      <c r="DB6" s="445">
        <v>84.2</v>
      </c>
      <c r="DC6" s="446"/>
      <c r="DD6" s="446"/>
      <c r="DE6" s="446"/>
      <c r="DF6" s="446"/>
      <c r="DG6" s="446"/>
      <c r="DH6" s="446"/>
      <c r="DI6" s="447"/>
    </row>
    <row r="7" spans="1:119" ht="18.75" customHeight="1" x14ac:dyDescent="0.2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9620</v>
      </c>
      <c r="BO7" s="409"/>
      <c r="BP7" s="409"/>
      <c r="BQ7" s="409"/>
      <c r="BR7" s="409"/>
      <c r="BS7" s="409"/>
      <c r="BT7" s="409"/>
      <c r="BU7" s="410"/>
      <c r="BV7" s="408">
        <v>9106</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545524</v>
      </c>
      <c r="CU7" s="409"/>
      <c r="CV7" s="409"/>
      <c r="CW7" s="409"/>
      <c r="CX7" s="409"/>
      <c r="CY7" s="409"/>
      <c r="CZ7" s="409"/>
      <c r="DA7" s="410"/>
      <c r="DB7" s="408">
        <v>565291</v>
      </c>
      <c r="DC7" s="409"/>
      <c r="DD7" s="409"/>
      <c r="DE7" s="409"/>
      <c r="DF7" s="409"/>
      <c r="DG7" s="409"/>
      <c r="DH7" s="409"/>
      <c r="DI7" s="410"/>
    </row>
    <row r="8" spans="1:119" ht="18.75" customHeight="1" thickBot="1" x14ac:dyDescent="0.3">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252555</v>
      </c>
      <c r="BO8" s="409"/>
      <c r="BP8" s="409"/>
      <c r="BQ8" s="409"/>
      <c r="BR8" s="409"/>
      <c r="BS8" s="409"/>
      <c r="BT8" s="409"/>
      <c r="BU8" s="410"/>
      <c r="BV8" s="408">
        <v>348008</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0.09</v>
      </c>
      <c r="CU8" s="449"/>
      <c r="CV8" s="449"/>
      <c r="CW8" s="449"/>
      <c r="CX8" s="449"/>
      <c r="CY8" s="449"/>
      <c r="CZ8" s="449"/>
      <c r="DA8" s="450"/>
      <c r="DB8" s="448">
        <v>0.09</v>
      </c>
      <c r="DC8" s="449"/>
      <c r="DD8" s="449"/>
      <c r="DE8" s="449"/>
      <c r="DF8" s="449"/>
      <c r="DG8" s="449"/>
      <c r="DH8" s="449"/>
      <c r="DI8" s="450"/>
    </row>
    <row r="9" spans="1:119" ht="18.75" customHeight="1" thickBot="1" x14ac:dyDescent="0.3">
      <c r="A9" s="163"/>
      <c r="B9" s="402" t="s">
        <v>106</v>
      </c>
      <c r="C9" s="403"/>
      <c r="D9" s="403"/>
      <c r="E9" s="403"/>
      <c r="F9" s="403"/>
      <c r="G9" s="403"/>
      <c r="H9" s="403"/>
      <c r="I9" s="403"/>
      <c r="J9" s="403"/>
      <c r="K9" s="451"/>
      <c r="L9" s="452" t="s">
        <v>107</v>
      </c>
      <c r="M9" s="453"/>
      <c r="N9" s="453"/>
      <c r="O9" s="453"/>
      <c r="P9" s="453"/>
      <c r="Q9" s="454"/>
      <c r="R9" s="455">
        <v>353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-95453</v>
      </c>
      <c r="BO9" s="409"/>
      <c r="BP9" s="409"/>
      <c r="BQ9" s="409"/>
      <c r="BR9" s="409"/>
      <c r="BS9" s="409"/>
      <c r="BT9" s="409"/>
      <c r="BU9" s="410"/>
      <c r="BV9" s="408">
        <v>1115</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8.9</v>
      </c>
      <c r="CU9" s="406"/>
      <c r="CV9" s="406"/>
      <c r="CW9" s="406"/>
      <c r="CX9" s="406"/>
      <c r="CY9" s="406"/>
      <c r="CZ9" s="406"/>
      <c r="DA9" s="407"/>
      <c r="DB9" s="405">
        <v>8</v>
      </c>
      <c r="DC9" s="406"/>
      <c r="DD9" s="406"/>
      <c r="DE9" s="406"/>
      <c r="DF9" s="406"/>
      <c r="DG9" s="406"/>
      <c r="DH9" s="406"/>
      <c r="DI9" s="407"/>
    </row>
    <row r="10" spans="1:119" ht="18.75" customHeight="1" thickBot="1" x14ac:dyDescent="0.3">
      <c r="A10" s="163"/>
      <c r="B10" s="402"/>
      <c r="C10" s="403"/>
      <c r="D10" s="403"/>
      <c r="E10" s="403"/>
      <c r="F10" s="403"/>
      <c r="G10" s="403"/>
      <c r="H10" s="403"/>
      <c r="I10" s="403"/>
      <c r="J10" s="403"/>
      <c r="K10" s="451"/>
      <c r="L10" s="458" t="s">
        <v>112</v>
      </c>
      <c r="M10" s="438"/>
      <c r="N10" s="438"/>
      <c r="O10" s="438"/>
      <c r="P10" s="438"/>
      <c r="Q10" s="439"/>
      <c r="R10" s="459">
        <v>370</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0</v>
      </c>
      <c r="BO10" s="409"/>
      <c r="BP10" s="409"/>
      <c r="BQ10" s="409"/>
      <c r="BR10" s="409"/>
      <c r="BS10" s="409"/>
      <c r="BT10" s="409"/>
      <c r="BU10" s="410"/>
      <c r="BV10" s="408">
        <v>0</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5">
      <c r="A12" s="163"/>
      <c r="B12" s="468" t="s">
        <v>123</v>
      </c>
      <c r="C12" s="469"/>
      <c r="D12" s="469"/>
      <c r="E12" s="469"/>
      <c r="F12" s="469"/>
      <c r="G12" s="469"/>
      <c r="H12" s="469"/>
      <c r="I12" s="469"/>
      <c r="J12" s="469"/>
      <c r="K12" s="470"/>
      <c r="L12" s="477" t="s">
        <v>124</v>
      </c>
      <c r="M12" s="478"/>
      <c r="N12" s="478"/>
      <c r="O12" s="478"/>
      <c r="P12" s="478"/>
      <c r="Q12" s="479"/>
      <c r="R12" s="480">
        <v>312</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30000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5">
      <c r="A13" s="163"/>
      <c r="B13" s="471"/>
      <c r="C13" s="472"/>
      <c r="D13" s="472"/>
      <c r="E13" s="472"/>
      <c r="F13" s="472"/>
      <c r="G13" s="472"/>
      <c r="H13" s="472"/>
      <c r="I13" s="472"/>
      <c r="J13" s="472"/>
      <c r="K13" s="473"/>
      <c r="L13" s="172"/>
      <c r="M13" s="499" t="s">
        <v>130</v>
      </c>
      <c r="N13" s="500"/>
      <c r="O13" s="500"/>
      <c r="P13" s="500"/>
      <c r="Q13" s="501"/>
      <c r="R13" s="492">
        <v>309</v>
      </c>
      <c r="S13" s="493"/>
      <c r="T13" s="493"/>
      <c r="U13" s="493"/>
      <c r="V13" s="494"/>
      <c r="W13" s="424" t="s">
        <v>131</v>
      </c>
      <c r="X13" s="425"/>
      <c r="Y13" s="425"/>
      <c r="Z13" s="425"/>
      <c r="AA13" s="425"/>
      <c r="AB13" s="415"/>
      <c r="AC13" s="459">
        <v>82</v>
      </c>
      <c r="AD13" s="460"/>
      <c r="AE13" s="460"/>
      <c r="AF13" s="460"/>
      <c r="AG13" s="502"/>
      <c r="AH13" s="459">
        <v>71</v>
      </c>
      <c r="AI13" s="460"/>
      <c r="AJ13" s="460"/>
      <c r="AK13" s="460"/>
      <c r="AL13" s="461"/>
      <c r="AM13" s="437" t="s">
        <v>132</v>
      </c>
      <c r="AN13" s="438"/>
      <c r="AO13" s="438"/>
      <c r="AP13" s="438"/>
      <c r="AQ13" s="438"/>
      <c r="AR13" s="438"/>
      <c r="AS13" s="438"/>
      <c r="AT13" s="439"/>
      <c r="AU13" s="440" t="s">
        <v>90</v>
      </c>
      <c r="AV13" s="441"/>
      <c r="AW13" s="441"/>
      <c r="AX13" s="441"/>
      <c r="AY13" s="442" t="s">
        <v>133</v>
      </c>
      <c r="AZ13" s="443"/>
      <c r="BA13" s="443"/>
      <c r="BB13" s="443"/>
      <c r="BC13" s="443"/>
      <c r="BD13" s="443"/>
      <c r="BE13" s="443"/>
      <c r="BF13" s="443"/>
      <c r="BG13" s="443"/>
      <c r="BH13" s="443"/>
      <c r="BI13" s="443"/>
      <c r="BJ13" s="443"/>
      <c r="BK13" s="443"/>
      <c r="BL13" s="443"/>
      <c r="BM13" s="444"/>
      <c r="BN13" s="408">
        <v>-95453</v>
      </c>
      <c r="BO13" s="409"/>
      <c r="BP13" s="409"/>
      <c r="BQ13" s="409"/>
      <c r="BR13" s="409"/>
      <c r="BS13" s="409"/>
      <c r="BT13" s="409"/>
      <c r="BU13" s="410"/>
      <c r="BV13" s="408">
        <v>-28885</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6</v>
      </c>
      <c r="CU13" s="406"/>
      <c r="CV13" s="406"/>
      <c r="CW13" s="406"/>
      <c r="CX13" s="406"/>
      <c r="CY13" s="406"/>
      <c r="CZ13" s="406"/>
      <c r="DA13" s="407"/>
      <c r="DB13" s="405">
        <v>5.3</v>
      </c>
      <c r="DC13" s="406"/>
      <c r="DD13" s="406"/>
      <c r="DE13" s="406"/>
      <c r="DF13" s="406"/>
      <c r="DG13" s="406"/>
      <c r="DH13" s="406"/>
      <c r="DI13" s="407"/>
    </row>
    <row r="14" spans="1:119" ht="18.75" customHeight="1" thickBot="1" x14ac:dyDescent="0.3">
      <c r="A14" s="163"/>
      <c r="B14" s="471"/>
      <c r="C14" s="472"/>
      <c r="D14" s="472"/>
      <c r="E14" s="472"/>
      <c r="F14" s="472"/>
      <c r="G14" s="472"/>
      <c r="H14" s="472"/>
      <c r="I14" s="472"/>
      <c r="J14" s="472"/>
      <c r="K14" s="473"/>
      <c r="L14" s="489" t="s">
        <v>135</v>
      </c>
      <c r="M14" s="490"/>
      <c r="N14" s="490"/>
      <c r="O14" s="490"/>
      <c r="P14" s="490"/>
      <c r="Q14" s="491"/>
      <c r="R14" s="492">
        <v>323</v>
      </c>
      <c r="S14" s="493"/>
      <c r="T14" s="493"/>
      <c r="U14" s="493"/>
      <c r="V14" s="494"/>
      <c r="W14" s="398"/>
      <c r="X14" s="399"/>
      <c r="Y14" s="399"/>
      <c r="Z14" s="399"/>
      <c r="AA14" s="399"/>
      <c r="AB14" s="388"/>
      <c r="AC14" s="495">
        <v>31.2</v>
      </c>
      <c r="AD14" s="496"/>
      <c r="AE14" s="496"/>
      <c r="AF14" s="496"/>
      <c r="AG14" s="497"/>
      <c r="AH14" s="495">
        <v>27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25">
      <c r="A15" s="163"/>
      <c r="B15" s="471"/>
      <c r="C15" s="472"/>
      <c r="D15" s="472"/>
      <c r="E15" s="472"/>
      <c r="F15" s="472"/>
      <c r="G15" s="472"/>
      <c r="H15" s="472"/>
      <c r="I15" s="472"/>
      <c r="J15" s="472"/>
      <c r="K15" s="473"/>
      <c r="L15" s="172"/>
      <c r="M15" s="499" t="s">
        <v>130</v>
      </c>
      <c r="N15" s="500"/>
      <c r="O15" s="500"/>
      <c r="P15" s="500"/>
      <c r="Q15" s="501"/>
      <c r="R15" s="492">
        <v>321</v>
      </c>
      <c r="S15" s="493"/>
      <c r="T15" s="493"/>
      <c r="U15" s="493"/>
      <c r="V15" s="494"/>
      <c r="W15" s="424" t="s">
        <v>137</v>
      </c>
      <c r="X15" s="425"/>
      <c r="Y15" s="425"/>
      <c r="Z15" s="425"/>
      <c r="AA15" s="425"/>
      <c r="AB15" s="415"/>
      <c r="AC15" s="459">
        <v>9</v>
      </c>
      <c r="AD15" s="460"/>
      <c r="AE15" s="460"/>
      <c r="AF15" s="460"/>
      <c r="AG15" s="502"/>
      <c r="AH15" s="459">
        <v>18</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47384</v>
      </c>
      <c r="BO15" s="372"/>
      <c r="BP15" s="372"/>
      <c r="BQ15" s="372"/>
      <c r="BR15" s="372"/>
      <c r="BS15" s="372"/>
      <c r="BT15" s="372"/>
      <c r="BU15" s="373"/>
      <c r="BV15" s="371">
        <v>46932</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3.4</v>
      </c>
      <c r="AD16" s="496"/>
      <c r="AE16" s="496"/>
      <c r="AF16" s="496"/>
      <c r="AG16" s="497"/>
      <c r="AH16" s="495">
        <v>6.8</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533535</v>
      </c>
      <c r="BO16" s="409"/>
      <c r="BP16" s="409"/>
      <c r="BQ16" s="409"/>
      <c r="BR16" s="409"/>
      <c r="BS16" s="409"/>
      <c r="BT16" s="409"/>
      <c r="BU16" s="410"/>
      <c r="BV16" s="408">
        <v>520574</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3">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172</v>
      </c>
      <c r="AD17" s="460"/>
      <c r="AE17" s="460"/>
      <c r="AF17" s="460"/>
      <c r="AG17" s="502"/>
      <c r="AH17" s="459">
        <v>174</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58510</v>
      </c>
      <c r="BO17" s="409"/>
      <c r="BP17" s="409"/>
      <c r="BQ17" s="409"/>
      <c r="BR17" s="409"/>
      <c r="BS17" s="409"/>
      <c r="BT17" s="409"/>
      <c r="BU17" s="410"/>
      <c r="BV17" s="408">
        <v>58008</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3">
      <c r="A18" s="163"/>
      <c r="B18" s="530" t="s">
        <v>147</v>
      </c>
      <c r="C18" s="451"/>
      <c r="D18" s="451"/>
      <c r="E18" s="531"/>
      <c r="F18" s="531"/>
      <c r="G18" s="531"/>
      <c r="H18" s="531"/>
      <c r="I18" s="531"/>
      <c r="J18" s="531"/>
      <c r="K18" s="531"/>
      <c r="L18" s="532">
        <v>9.7799999999999994</v>
      </c>
      <c r="M18" s="532"/>
      <c r="N18" s="532"/>
      <c r="O18" s="532"/>
      <c r="P18" s="532"/>
      <c r="Q18" s="532"/>
      <c r="R18" s="533"/>
      <c r="S18" s="533"/>
      <c r="T18" s="533"/>
      <c r="U18" s="533"/>
      <c r="V18" s="534"/>
      <c r="W18" s="426"/>
      <c r="X18" s="427"/>
      <c r="Y18" s="427"/>
      <c r="Z18" s="427"/>
      <c r="AA18" s="427"/>
      <c r="AB18" s="418"/>
      <c r="AC18" s="535">
        <v>65.400000000000006</v>
      </c>
      <c r="AD18" s="536"/>
      <c r="AE18" s="536"/>
      <c r="AF18" s="536"/>
      <c r="AG18" s="537"/>
      <c r="AH18" s="535">
        <v>66.2</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533312</v>
      </c>
      <c r="BO18" s="409"/>
      <c r="BP18" s="409"/>
      <c r="BQ18" s="409"/>
      <c r="BR18" s="409"/>
      <c r="BS18" s="409"/>
      <c r="BT18" s="409"/>
      <c r="BU18" s="410"/>
      <c r="BV18" s="408">
        <v>476840</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3">
      <c r="A19" s="163"/>
      <c r="B19" s="530" t="s">
        <v>149</v>
      </c>
      <c r="C19" s="451"/>
      <c r="D19" s="451"/>
      <c r="E19" s="531"/>
      <c r="F19" s="531"/>
      <c r="G19" s="531"/>
      <c r="H19" s="531"/>
      <c r="I19" s="531"/>
      <c r="J19" s="531"/>
      <c r="K19" s="531"/>
      <c r="L19" s="539">
        <v>36</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1175388</v>
      </c>
      <c r="BO19" s="409"/>
      <c r="BP19" s="409"/>
      <c r="BQ19" s="409"/>
      <c r="BR19" s="409"/>
      <c r="BS19" s="409"/>
      <c r="BT19" s="409"/>
      <c r="BU19" s="410"/>
      <c r="BV19" s="408">
        <v>1158373</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3">
      <c r="A20" s="163"/>
      <c r="B20" s="530" t="s">
        <v>151</v>
      </c>
      <c r="C20" s="451"/>
      <c r="D20" s="451"/>
      <c r="E20" s="531"/>
      <c r="F20" s="531"/>
      <c r="G20" s="531"/>
      <c r="H20" s="531"/>
      <c r="I20" s="531"/>
      <c r="J20" s="531"/>
      <c r="K20" s="531"/>
      <c r="L20" s="539">
        <v>170</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3">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1404025</v>
      </c>
      <c r="BO22" s="372"/>
      <c r="BP22" s="372"/>
      <c r="BQ22" s="372"/>
      <c r="BR22" s="372"/>
      <c r="BS22" s="372"/>
      <c r="BT22" s="372"/>
      <c r="BU22" s="373"/>
      <c r="BV22" s="371">
        <v>1204099</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1359011</v>
      </c>
      <c r="BO23" s="409"/>
      <c r="BP23" s="409"/>
      <c r="BQ23" s="409"/>
      <c r="BR23" s="409"/>
      <c r="BS23" s="409"/>
      <c r="BT23" s="409"/>
      <c r="BU23" s="410"/>
      <c r="BV23" s="408">
        <v>1154248</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3">
      <c r="A24" s="163"/>
      <c r="B24" s="579"/>
      <c r="C24" s="555"/>
      <c r="D24" s="556"/>
      <c r="E24" s="458" t="s">
        <v>161</v>
      </c>
      <c r="F24" s="438"/>
      <c r="G24" s="438"/>
      <c r="H24" s="438"/>
      <c r="I24" s="438"/>
      <c r="J24" s="438"/>
      <c r="K24" s="439"/>
      <c r="L24" s="459">
        <v>1</v>
      </c>
      <c r="M24" s="460"/>
      <c r="N24" s="460"/>
      <c r="O24" s="460"/>
      <c r="P24" s="502"/>
      <c r="Q24" s="459">
        <v>6150</v>
      </c>
      <c r="R24" s="460"/>
      <c r="S24" s="460"/>
      <c r="T24" s="460"/>
      <c r="U24" s="460"/>
      <c r="V24" s="502"/>
      <c r="W24" s="554"/>
      <c r="X24" s="555"/>
      <c r="Y24" s="556"/>
      <c r="Z24" s="458" t="s">
        <v>162</v>
      </c>
      <c r="AA24" s="438"/>
      <c r="AB24" s="438"/>
      <c r="AC24" s="438"/>
      <c r="AD24" s="438"/>
      <c r="AE24" s="438"/>
      <c r="AF24" s="438"/>
      <c r="AG24" s="439"/>
      <c r="AH24" s="459">
        <v>24</v>
      </c>
      <c r="AI24" s="460"/>
      <c r="AJ24" s="460"/>
      <c r="AK24" s="460"/>
      <c r="AL24" s="502"/>
      <c r="AM24" s="459">
        <v>63672</v>
      </c>
      <c r="AN24" s="460"/>
      <c r="AO24" s="460"/>
      <c r="AP24" s="460"/>
      <c r="AQ24" s="460"/>
      <c r="AR24" s="502"/>
      <c r="AS24" s="459">
        <v>2653</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1231912</v>
      </c>
      <c r="BO24" s="409"/>
      <c r="BP24" s="409"/>
      <c r="BQ24" s="409"/>
      <c r="BR24" s="409"/>
      <c r="BS24" s="409"/>
      <c r="BT24" s="409"/>
      <c r="BU24" s="410"/>
      <c r="BV24" s="408">
        <v>1008537</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5">
      <c r="A25" s="163"/>
      <c r="B25" s="579"/>
      <c r="C25" s="555"/>
      <c r="D25" s="556"/>
      <c r="E25" s="458" t="s">
        <v>164</v>
      </c>
      <c r="F25" s="438"/>
      <c r="G25" s="438"/>
      <c r="H25" s="438"/>
      <c r="I25" s="438"/>
      <c r="J25" s="438"/>
      <c r="K25" s="439"/>
      <c r="L25" s="459">
        <v>1</v>
      </c>
      <c r="M25" s="460"/>
      <c r="N25" s="460"/>
      <c r="O25" s="460"/>
      <c r="P25" s="502"/>
      <c r="Q25" s="459">
        <v>5400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t="s">
        <v>122</v>
      </c>
      <c r="BO25" s="372"/>
      <c r="BP25" s="372"/>
      <c r="BQ25" s="372"/>
      <c r="BR25" s="372"/>
      <c r="BS25" s="372"/>
      <c r="BT25" s="372"/>
      <c r="BU25" s="373"/>
      <c r="BV25" s="371" t="s">
        <v>122</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5">
      <c r="A26" s="163"/>
      <c r="B26" s="579"/>
      <c r="C26" s="555"/>
      <c r="D26" s="556"/>
      <c r="E26" s="458" t="s">
        <v>167</v>
      </c>
      <c r="F26" s="438"/>
      <c r="G26" s="438"/>
      <c r="H26" s="438"/>
      <c r="I26" s="438"/>
      <c r="J26" s="438"/>
      <c r="K26" s="439"/>
      <c r="L26" s="459">
        <v>1</v>
      </c>
      <c r="M26" s="460"/>
      <c r="N26" s="460"/>
      <c r="O26" s="460"/>
      <c r="P26" s="502"/>
      <c r="Q26" s="459">
        <v>5200</v>
      </c>
      <c r="R26" s="460"/>
      <c r="S26" s="460"/>
      <c r="T26" s="460"/>
      <c r="U26" s="460"/>
      <c r="V26" s="502"/>
      <c r="W26" s="554"/>
      <c r="X26" s="555"/>
      <c r="Y26" s="556"/>
      <c r="Z26" s="458" t="s">
        <v>168</v>
      </c>
      <c r="AA26" s="560"/>
      <c r="AB26" s="560"/>
      <c r="AC26" s="560"/>
      <c r="AD26" s="560"/>
      <c r="AE26" s="560"/>
      <c r="AF26" s="560"/>
      <c r="AG26" s="561"/>
      <c r="AH26" s="459" t="s">
        <v>122</v>
      </c>
      <c r="AI26" s="460"/>
      <c r="AJ26" s="460"/>
      <c r="AK26" s="460"/>
      <c r="AL26" s="502"/>
      <c r="AM26" s="459" t="s">
        <v>122</v>
      </c>
      <c r="AN26" s="460"/>
      <c r="AO26" s="460"/>
      <c r="AP26" s="460"/>
      <c r="AQ26" s="460"/>
      <c r="AR26" s="502"/>
      <c r="AS26" s="459" t="s">
        <v>122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3">
      <c r="A27" s="163"/>
      <c r="B27" s="579"/>
      <c r="C27" s="555"/>
      <c r="D27" s="556"/>
      <c r="E27" s="458" t="s">
        <v>170</v>
      </c>
      <c r="F27" s="438"/>
      <c r="G27" s="438"/>
      <c r="H27" s="438"/>
      <c r="I27" s="438"/>
      <c r="J27" s="438"/>
      <c r="K27" s="439"/>
      <c r="L27" s="459">
        <v>1</v>
      </c>
      <c r="M27" s="460"/>
      <c r="N27" s="460"/>
      <c r="O27" s="460"/>
      <c r="P27" s="502"/>
      <c r="Q27" s="459">
        <v>2030</v>
      </c>
      <c r="R27" s="460"/>
      <c r="S27" s="460"/>
      <c r="T27" s="460"/>
      <c r="U27" s="460"/>
      <c r="V27" s="502"/>
      <c r="W27" s="554"/>
      <c r="X27" s="555"/>
      <c r="Y27" s="556"/>
      <c r="Z27" s="458" t="s">
        <v>171</v>
      </c>
      <c r="AA27" s="438"/>
      <c r="AB27" s="438"/>
      <c r="AC27" s="438"/>
      <c r="AD27" s="438"/>
      <c r="AE27" s="438"/>
      <c r="AF27" s="438"/>
      <c r="AG27" s="439"/>
      <c r="AH27" s="459">
        <v>1</v>
      </c>
      <c r="AI27" s="460"/>
      <c r="AJ27" s="460"/>
      <c r="AK27" s="460"/>
      <c r="AL27" s="502"/>
      <c r="AM27" s="459" t="s">
        <v>172</v>
      </c>
      <c r="AN27" s="460"/>
      <c r="AO27" s="460"/>
      <c r="AP27" s="460"/>
      <c r="AQ27" s="460"/>
      <c r="AR27" s="502"/>
      <c r="AS27" s="459" t="s">
        <v>172</v>
      </c>
      <c r="AT27" s="460"/>
      <c r="AU27" s="460"/>
      <c r="AV27" s="460"/>
      <c r="AW27" s="460"/>
      <c r="AX27" s="461"/>
      <c r="AY27" s="503" t="s">
        <v>173</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5">
      <c r="A28" s="163"/>
      <c r="B28" s="579"/>
      <c r="C28" s="555"/>
      <c r="D28" s="556"/>
      <c r="E28" s="458" t="s">
        <v>174</v>
      </c>
      <c r="F28" s="438"/>
      <c r="G28" s="438"/>
      <c r="H28" s="438"/>
      <c r="I28" s="438"/>
      <c r="J28" s="438"/>
      <c r="K28" s="439"/>
      <c r="L28" s="459">
        <v>1</v>
      </c>
      <c r="M28" s="460"/>
      <c r="N28" s="460"/>
      <c r="O28" s="460"/>
      <c r="P28" s="502"/>
      <c r="Q28" s="459">
        <v>1300</v>
      </c>
      <c r="R28" s="460"/>
      <c r="S28" s="460"/>
      <c r="T28" s="460"/>
      <c r="U28" s="460"/>
      <c r="V28" s="502"/>
      <c r="W28" s="554"/>
      <c r="X28" s="555"/>
      <c r="Y28" s="556"/>
      <c r="Z28" s="458" t="s">
        <v>175</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176</v>
      </c>
      <c r="AZ28" s="563"/>
      <c r="BA28" s="563"/>
      <c r="BB28" s="564"/>
      <c r="BC28" s="368" t="s">
        <v>46</v>
      </c>
      <c r="BD28" s="369"/>
      <c r="BE28" s="369"/>
      <c r="BF28" s="369"/>
      <c r="BG28" s="369"/>
      <c r="BH28" s="369"/>
      <c r="BI28" s="369"/>
      <c r="BJ28" s="369"/>
      <c r="BK28" s="369"/>
      <c r="BL28" s="369"/>
      <c r="BM28" s="370"/>
      <c r="BN28" s="371">
        <v>325800</v>
      </c>
      <c r="BO28" s="372"/>
      <c r="BP28" s="372"/>
      <c r="BQ28" s="372"/>
      <c r="BR28" s="372"/>
      <c r="BS28" s="372"/>
      <c r="BT28" s="372"/>
      <c r="BU28" s="373"/>
      <c r="BV28" s="371">
        <v>325800</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5">
      <c r="A29" s="163"/>
      <c r="B29" s="579"/>
      <c r="C29" s="555"/>
      <c r="D29" s="556"/>
      <c r="E29" s="458" t="s">
        <v>177</v>
      </c>
      <c r="F29" s="438"/>
      <c r="G29" s="438"/>
      <c r="H29" s="438"/>
      <c r="I29" s="438"/>
      <c r="J29" s="438"/>
      <c r="K29" s="439"/>
      <c r="L29" s="459">
        <v>5</v>
      </c>
      <c r="M29" s="460"/>
      <c r="N29" s="460"/>
      <c r="O29" s="460"/>
      <c r="P29" s="502"/>
      <c r="Q29" s="459">
        <v>1090</v>
      </c>
      <c r="R29" s="460"/>
      <c r="S29" s="460"/>
      <c r="T29" s="460"/>
      <c r="U29" s="460"/>
      <c r="V29" s="502"/>
      <c r="W29" s="557"/>
      <c r="X29" s="558"/>
      <c r="Y29" s="559"/>
      <c r="Z29" s="458" t="s">
        <v>178</v>
      </c>
      <c r="AA29" s="438"/>
      <c r="AB29" s="438"/>
      <c r="AC29" s="438"/>
      <c r="AD29" s="438"/>
      <c r="AE29" s="438"/>
      <c r="AF29" s="438"/>
      <c r="AG29" s="439"/>
      <c r="AH29" s="459">
        <v>25</v>
      </c>
      <c r="AI29" s="460"/>
      <c r="AJ29" s="460"/>
      <c r="AK29" s="460"/>
      <c r="AL29" s="502"/>
      <c r="AM29" s="459">
        <v>67585</v>
      </c>
      <c r="AN29" s="460"/>
      <c r="AO29" s="460"/>
      <c r="AP29" s="460"/>
      <c r="AQ29" s="460"/>
      <c r="AR29" s="502"/>
      <c r="AS29" s="459">
        <v>2703</v>
      </c>
      <c r="AT29" s="460"/>
      <c r="AU29" s="460"/>
      <c r="AV29" s="460"/>
      <c r="AW29" s="460"/>
      <c r="AX29" s="461"/>
      <c r="AY29" s="565"/>
      <c r="AZ29" s="566"/>
      <c r="BA29" s="566"/>
      <c r="BB29" s="567"/>
      <c r="BC29" s="442" t="s">
        <v>179</v>
      </c>
      <c r="BD29" s="443"/>
      <c r="BE29" s="443"/>
      <c r="BF29" s="443"/>
      <c r="BG29" s="443"/>
      <c r="BH29" s="443"/>
      <c r="BI29" s="443"/>
      <c r="BJ29" s="443"/>
      <c r="BK29" s="443"/>
      <c r="BL29" s="443"/>
      <c r="BM29" s="444"/>
      <c r="BN29" s="408">
        <v>4157</v>
      </c>
      <c r="BO29" s="409"/>
      <c r="BP29" s="409"/>
      <c r="BQ29" s="409"/>
      <c r="BR29" s="409"/>
      <c r="BS29" s="409"/>
      <c r="BT29" s="409"/>
      <c r="BU29" s="410"/>
      <c r="BV29" s="408">
        <v>2037</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3">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180</v>
      </c>
      <c r="X30" s="576"/>
      <c r="Y30" s="576"/>
      <c r="Z30" s="576"/>
      <c r="AA30" s="576"/>
      <c r="AB30" s="576"/>
      <c r="AC30" s="576"/>
      <c r="AD30" s="576"/>
      <c r="AE30" s="576"/>
      <c r="AF30" s="576"/>
      <c r="AG30" s="577"/>
      <c r="AH30" s="535">
        <v>84.9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238224</v>
      </c>
      <c r="BO30" s="528"/>
      <c r="BP30" s="528"/>
      <c r="BQ30" s="528"/>
      <c r="BR30" s="528"/>
      <c r="BS30" s="528"/>
      <c r="BT30" s="528"/>
      <c r="BU30" s="529"/>
      <c r="BV30" s="527">
        <v>252139</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71" t="s">
        <v>181</v>
      </c>
      <c r="D32" s="571"/>
      <c r="E32" s="571"/>
      <c r="F32" s="571"/>
      <c r="G32" s="571"/>
      <c r="H32" s="571"/>
      <c r="I32" s="571"/>
      <c r="J32" s="571"/>
      <c r="K32" s="571"/>
      <c r="L32" s="571"/>
      <c r="M32" s="571"/>
      <c r="N32" s="571"/>
      <c r="O32" s="571"/>
      <c r="P32" s="571"/>
      <c r="Q32" s="571"/>
      <c r="R32" s="571"/>
      <c r="S32" s="571"/>
      <c r="U32" s="412" t="s">
        <v>182</v>
      </c>
      <c r="V32" s="412"/>
      <c r="W32" s="412"/>
      <c r="X32" s="412"/>
      <c r="Y32" s="412"/>
      <c r="Z32" s="412"/>
      <c r="AA32" s="412"/>
      <c r="AB32" s="412"/>
      <c r="AC32" s="412"/>
      <c r="AD32" s="412"/>
      <c r="AE32" s="412"/>
      <c r="AF32" s="412"/>
      <c r="AG32" s="412"/>
      <c r="AH32" s="412"/>
      <c r="AI32" s="412"/>
      <c r="AJ32" s="412"/>
      <c r="AK32" s="412"/>
      <c r="AM32" s="412" t="s">
        <v>183</v>
      </c>
      <c r="AN32" s="412"/>
      <c r="AO32" s="412"/>
      <c r="AP32" s="412"/>
      <c r="AQ32" s="412"/>
      <c r="AR32" s="412"/>
      <c r="AS32" s="412"/>
      <c r="AT32" s="412"/>
      <c r="AU32" s="412"/>
      <c r="AV32" s="412"/>
      <c r="AW32" s="412"/>
      <c r="AX32" s="412"/>
      <c r="AY32" s="412"/>
      <c r="AZ32" s="412"/>
      <c r="BA32" s="412"/>
      <c r="BB32" s="412"/>
      <c r="BC32" s="412"/>
      <c r="BE32" s="412" t="s">
        <v>184</v>
      </c>
      <c r="BF32" s="412"/>
      <c r="BG32" s="412"/>
      <c r="BH32" s="412"/>
      <c r="BI32" s="412"/>
      <c r="BJ32" s="412"/>
      <c r="BK32" s="412"/>
      <c r="BL32" s="412"/>
      <c r="BM32" s="412"/>
      <c r="BN32" s="412"/>
      <c r="BO32" s="412"/>
      <c r="BP32" s="412"/>
      <c r="BQ32" s="412"/>
      <c r="BR32" s="412"/>
      <c r="BS32" s="412"/>
      <c r="BT32" s="412"/>
      <c r="BU32" s="412"/>
      <c r="BW32" s="412" t="s">
        <v>185</v>
      </c>
      <c r="BX32" s="412"/>
      <c r="BY32" s="412"/>
      <c r="BZ32" s="412"/>
      <c r="CA32" s="412"/>
      <c r="CB32" s="412"/>
      <c r="CC32" s="412"/>
      <c r="CD32" s="412"/>
      <c r="CE32" s="412"/>
      <c r="CF32" s="412"/>
      <c r="CG32" s="412"/>
      <c r="CH32" s="412"/>
      <c r="CI32" s="412"/>
      <c r="CJ32" s="412"/>
      <c r="CK32" s="412"/>
      <c r="CL32" s="412"/>
      <c r="CM32" s="412"/>
      <c r="CO32" s="412" t="s">
        <v>186</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25">
      <c r="A33" s="163"/>
      <c r="B33" s="187"/>
      <c r="C33" s="432" t="s">
        <v>187</v>
      </c>
      <c r="D33" s="432"/>
      <c r="E33" s="397" t="s">
        <v>188</v>
      </c>
      <c r="F33" s="397"/>
      <c r="G33" s="397"/>
      <c r="H33" s="397"/>
      <c r="I33" s="397"/>
      <c r="J33" s="397"/>
      <c r="K33" s="397"/>
      <c r="L33" s="397"/>
      <c r="M33" s="397"/>
      <c r="N33" s="397"/>
      <c r="O33" s="397"/>
      <c r="P33" s="397"/>
      <c r="Q33" s="397"/>
      <c r="R33" s="397"/>
      <c r="S33" s="397"/>
      <c r="T33" s="188"/>
      <c r="U33" s="432" t="s">
        <v>187</v>
      </c>
      <c r="V33" s="432"/>
      <c r="W33" s="397" t="s">
        <v>188</v>
      </c>
      <c r="X33" s="397"/>
      <c r="Y33" s="397"/>
      <c r="Z33" s="397"/>
      <c r="AA33" s="397"/>
      <c r="AB33" s="397"/>
      <c r="AC33" s="397"/>
      <c r="AD33" s="397"/>
      <c r="AE33" s="397"/>
      <c r="AF33" s="397"/>
      <c r="AG33" s="397"/>
      <c r="AH33" s="397"/>
      <c r="AI33" s="397"/>
      <c r="AJ33" s="397"/>
      <c r="AK33" s="397"/>
      <c r="AL33" s="188"/>
      <c r="AM33" s="432" t="s">
        <v>187</v>
      </c>
      <c r="AN33" s="432"/>
      <c r="AO33" s="397" t="s">
        <v>188</v>
      </c>
      <c r="AP33" s="397"/>
      <c r="AQ33" s="397"/>
      <c r="AR33" s="397"/>
      <c r="AS33" s="397"/>
      <c r="AT33" s="397"/>
      <c r="AU33" s="397"/>
      <c r="AV33" s="397"/>
      <c r="AW33" s="397"/>
      <c r="AX33" s="397"/>
      <c r="AY33" s="397"/>
      <c r="AZ33" s="397"/>
      <c r="BA33" s="397"/>
      <c r="BB33" s="397"/>
      <c r="BC33" s="397"/>
      <c r="BD33" s="189"/>
      <c r="BE33" s="397" t="s">
        <v>189</v>
      </c>
      <c r="BF33" s="397"/>
      <c r="BG33" s="397" t="s">
        <v>190</v>
      </c>
      <c r="BH33" s="397"/>
      <c r="BI33" s="397"/>
      <c r="BJ33" s="397"/>
      <c r="BK33" s="397"/>
      <c r="BL33" s="397"/>
      <c r="BM33" s="397"/>
      <c r="BN33" s="397"/>
      <c r="BO33" s="397"/>
      <c r="BP33" s="397"/>
      <c r="BQ33" s="397"/>
      <c r="BR33" s="397"/>
      <c r="BS33" s="397"/>
      <c r="BT33" s="397"/>
      <c r="BU33" s="397"/>
      <c r="BV33" s="189"/>
      <c r="BW33" s="432" t="s">
        <v>189</v>
      </c>
      <c r="BX33" s="432"/>
      <c r="BY33" s="397" t="s">
        <v>191</v>
      </c>
      <c r="BZ33" s="397"/>
      <c r="CA33" s="397"/>
      <c r="CB33" s="397"/>
      <c r="CC33" s="397"/>
      <c r="CD33" s="397"/>
      <c r="CE33" s="397"/>
      <c r="CF33" s="397"/>
      <c r="CG33" s="397"/>
      <c r="CH33" s="397"/>
      <c r="CI33" s="397"/>
      <c r="CJ33" s="397"/>
      <c r="CK33" s="397"/>
      <c r="CL33" s="397"/>
      <c r="CM33" s="397"/>
      <c r="CN33" s="188"/>
      <c r="CO33" s="432" t="s">
        <v>187</v>
      </c>
      <c r="CP33" s="432"/>
      <c r="CQ33" s="397" t="s">
        <v>192</v>
      </c>
      <c r="CR33" s="397"/>
      <c r="CS33" s="397"/>
      <c r="CT33" s="397"/>
      <c r="CU33" s="397"/>
      <c r="CV33" s="397"/>
      <c r="CW33" s="397"/>
      <c r="CX33" s="397"/>
      <c r="CY33" s="397"/>
      <c r="CZ33" s="397"/>
      <c r="DA33" s="397"/>
      <c r="DB33" s="397"/>
      <c r="DC33" s="397"/>
      <c r="DD33" s="397"/>
      <c r="DE33" s="397"/>
      <c r="DF33" s="188"/>
      <c r="DG33" s="597" t="s">
        <v>193</v>
      </c>
      <c r="DH33" s="597"/>
      <c r="DI33" s="190"/>
    </row>
    <row r="34" spans="1:113" ht="32.25" customHeight="1" x14ac:dyDescent="0.2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t="str">
        <f>IF(AO34="","",MAX(C34:D43,U34:V43)+1)</f>
        <v/>
      </c>
      <c r="AN34" s="598"/>
      <c r="AO34" s="599"/>
      <c r="AP34" s="599"/>
      <c r="AQ34" s="599"/>
      <c r="AR34" s="599"/>
      <c r="AS34" s="599"/>
      <c r="AT34" s="599"/>
      <c r="AU34" s="599"/>
      <c r="AV34" s="599"/>
      <c r="AW34" s="599"/>
      <c r="AX34" s="599"/>
      <c r="AY34" s="599"/>
      <c r="AZ34" s="599"/>
      <c r="BA34" s="599"/>
      <c r="BB34" s="599"/>
      <c r="BC34" s="599"/>
      <c r="BD34" s="163"/>
      <c r="BE34" s="598">
        <f>IF(BG34="","",MAX(C34:D43,U34:V43,AM34:AN43)+1)</f>
        <v>6</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3"/>
      <c r="BW34" s="598">
        <f>IF(BY34="","",MAX(C34:D43,U34:V43,AM34:AN43,BE34:BF43)+1)</f>
        <v>8</v>
      </c>
      <c r="BX34" s="598"/>
      <c r="BY34" s="599" t="str">
        <f>IF('各会計、関係団体の財政状況及び健全化判断比率'!B68="","",'各会計、関係団体の財政状況及び健全化判断比率'!B68)</f>
        <v>新潟県市町村総合事務組合【一般会計】</v>
      </c>
      <c r="BZ34" s="599"/>
      <c r="CA34" s="599"/>
      <c r="CB34" s="599"/>
      <c r="CC34" s="599"/>
      <c r="CD34" s="599"/>
      <c r="CE34" s="599"/>
      <c r="CF34" s="599"/>
      <c r="CG34" s="599"/>
      <c r="CH34" s="599"/>
      <c r="CI34" s="599"/>
      <c r="CJ34" s="599"/>
      <c r="CK34" s="599"/>
      <c r="CL34" s="599"/>
      <c r="CM34" s="599"/>
      <c r="CN34" s="163"/>
      <c r="CO34" s="598">
        <f>IF(CQ34="","",MAX(C34:D43,U34:V43,AM34:AN43,BE34:BF43,BW34:BX43)+1)</f>
        <v>18</v>
      </c>
      <c r="CP34" s="598"/>
      <c r="CQ34" s="599" t="str">
        <f>IF('各会計、関係団体の財政状況及び健全化判断比率'!BS7="","",'各会計、関係団体の財政状況及び健全化判断比率'!BS7)</f>
        <v>粟島汽船株式会社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v>
      </c>
      <c r="DH34" s="600"/>
      <c r="DI34" s="190"/>
    </row>
    <row r="35" spans="1:113" ht="32.25" customHeight="1" x14ac:dyDescent="0.25">
      <c r="A35" s="163"/>
      <c r="B35" s="187"/>
      <c r="C35" s="598">
        <f>IF(E35="","",C34+1)</f>
        <v>2</v>
      </c>
      <c r="D35" s="598"/>
      <c r="E35" s="599" t="str">
        <f>IF('各会計、関係団体の財政状況及び健全化判断比率'!B8="","",'各会計、関係団体の財政状況及び健全化判断比率'!B8)</f>
        <v>交流活性化事業特別会計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3"/>
      <c r="BE35" s="598">
        <f t="shared" ref="BE35:BE43" si="1">IF(BG35="","",BE34+1)</f>
        <v>7</v>
      </c>
      <c r="BF35" s="598"/>
      <c r="BG35" s="599" t="str">
        <f>IF('各会計、関係団体の財政状況及び健全化判断比率'!B32="","",'各会計、関係団体の財政状況及び健全化判断比率'!B32)</f>
        <v>集落排水事業特別会計</v>
      </c>
      <c r="BH35" s="599"/>
      <c r="BI35" s="599"/>
      <c r="BJ35" s="599"/>
      <c r="BK35" s="599"/>
      <c r="BL35" s="599"/>
      <c r="BM35" s="599"/>
      <c r="BN35" s="599"/>
      <c r="BO35" s="599"/>
      <c r="BP35" s="599"/>
      <c r="BQ35" s="599"/>
      <c r="BR35" s="599"/>
      <c r="BS35" s="599"/>
      <c r="BT35" s="599"/>
      <c r="BU35" s="599"/>
      <c r="BV35" s="163"/>
      <c r="BW35" s="598">
        <f t="shared" ref="BW35:BW43" si="2">IF(BY35="","",BW34+1)</f>
        <v>9</v>
      </c>
      <c r="BX35" s="598"/>
      <c r="BY35" s="599" t="str">
        <f>IF('各会計、関係団体の財政状況及び健全化判断比率'!B69="","",'各会計、関係団体の財政状況及び健全化判断比率'!B69)</f>
        <v>新潟県市町村総合事務組合【職員退職手当支給事業特別会計】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25">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10</v>
      </c>
      <c r="BX36" s="598"/>
      <c r="BY36" s="599" t="str">
        <f>IF('各会計、関係団体の財政状況及び健全化判断比率'!B70="","",'各会計、関係団体の財政状況及び健全化判断比率'!B70)</f>
        <v>新潟県市町村総合事務組合【消防団員等公務災害補償事業特別会計】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x14ac:dyDescent="0.25">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11</v>
      </c>
      <c r="BX37" s="598"/>
      <c r="BY37" s="599" t="str">
        <f>IF('各会計、関係団体の財政状況及び健全化判断比率'!B71="","",'各会計、関係団体の財政状況及び健全化判断比率'!B71)</f>
        <v>新潟県市町村総合事務組合【消防賞じゅつ金等支給事業特別会計】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2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12</v>
      </c>
      <c r="BX38" s="598"/>
      <c r="BY38" s="599" t="str">
        <f>IF('各会計、関係団体の財政状況及び健全化判断比率'!B72="","",'各会計、関係団体の財政状況及び健全化判断比率'!B72)</f>
        <v>新潟県市町村総合事務組合【非常勤職員公務災害補償等事業特別会計】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2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13</v>
      </c>
      <c r="BX39" s="598"/>
      <c r="BY39" s="599" t="str">
        <f>IF('各会計、関係団体の財政状況及び健全化判断比率'!B73="","",'各会計、関係団体の財政状況及び健全化判断比率'!B73)</f>
        <v>新潟県市町村総合事務組合【交通災害共済事業特別会計】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2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14</v>
      </c>
      <c r="BX40" s="598"/>
      <c r="BY40" s="599" t="str">
        <f>IF('各会計、関係団体の財政状況及び健全化判断比率'!B74="","",'各会計、関係団体の財政状況及び健全化判断比率'!B74)</f>
        <v>新潟県後期高齢者医療広域連合【一般会計】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2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15</v>
      </c>
      <c r="BX41" s="598"/>
      <c r="BY41" s="599" t="str">
        <f>IF('各会計、関係団体の財政状況及び健全化判断比率'!B75="","",'各会計、関係団体の財政状況及び健全化判断比率'!B75)</f>
        <v>新潟県後期高齢者医療広域連合【後期高齢者医療特別会計】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2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16</v>
      </c>
      <c r="BX42" s="598"/>
      <c r="BY42" s="599" t="str">
        <f>IF('各会計、関係団体の財政状況及び健全化判断比率'!B76="","",'各会計、関係団体の財政状況及び健全化判断比率'!B76)</f>
        <v>下越福祉行政組合【一般会計】</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2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f t="shared" si="2"/>
        <v>17</v>
      </c>
      <c r="BX43" s="598"/>
      <c r="BY43" s="599" t="str">
        <f>IF('各会計、関係団体の財政状況及び健全化判断比率'!B77="","",'各会計、関係団体の財政状況及び健全化判断比率'!B77)</f>
        <v>下越福祉行政組合【老人ホーム特別会計】</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601" t="s">
        <v>195</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5">
      <c r="E47" s="601" t="s">
        <v>196</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5">
      <c r="E48" s="601" t="s">
        <v>197</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5">
      <c r="E49" s="602" t="s">
        <v>198</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5">
      <c r="E50" s="601" t="s">
        <v>199</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5">
      <c r="E51" s="601" t="s">
        <v>200</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5">
      <c r="E52" s="601" t="s">
        <v>201</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5">
      <c r="E53" s="601" t="s">
        <v>202</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5"/>
    <row r="55" spans="5:113" x14ac:dyDescent="0.25"/>
    <row r="56" spans="5:113" x14ac:dyDescent="0.25"/>
  </sheetData>
  <sheetProtection algorithmName="SHA-512" hashValue="WTn3OpIsHV5/vsW/oZx/svSCcFvpiVRSoZirj9NcQjZWpNexCJScUKDdjbow2a32MeFEn+SQbgaLbw9UO0OPyw==" saltValue="t9nZMJISbEki3LivaHX2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50" t="s">
        <v>533</v>
      </c>
      <c r="D34" s="1150"/>
      <c r="E34" s="1151"/>
      <c r="F34" s="32">
        <v>37.03</v>
      </c>
      <c r="G34" s="33">
        <v>58.17</v>
      </c>
      <c r="H34" s="33">
        <v>61.61</v>
      </c>
      <c r="I34" s="33">
        <v>61.56</v>
      </c>
      <c r="J34" s="34">
        <v>45.31</v>
      </c>
      <c r="K34" s="22"/>
      <c r="L34" s="22"/>
      <c r="M34" s="22"/>
      <c r="N34" s="22"/>
      <c r="O34" s="22"/>
      <c r="P34" s="22"/>
    </row>
    <row r="35" spans="1:16" ht="39" customHeight="1" x14ac:dyDescent="0.25">
      <c r="A35" s="22"/>
      <c r="B35" s="35"/>
      <c r="C35" s="1146" t="s">
        <v>534</v>
      </c>
      <c r="D35" s="1146"/>
      <c r="E35" s="1147"/>
      <c r="F35" s="36">
        <v>2.1800000000000002</v>
      </c>
      <c r="G35" s="37">
        <v>4.38</v>
      </c>
      <c r="H35" s="37">
        <v>2.16</v>
      </c>
      <c r="I35" s="37">
        <v>2.59</v>
      </c>
      <c r="J35" s="38">
        <v>1.01</v>
      </c>
      <c r="K35" s="22"/>
      <c r="L35" s="22"/>
      <c r="M35" s="22"/>
      <c r="N35" s="22"/>
      <c r="O35" s="22"/>
      <c r="P35" s="22"/>
    </row>
    <row r="36" spans="1:16" ht="39" customHeight="1" x14ac:dyDescent="0.25">
      <c r="A36" s="22"/>
      <c r="B36" s="35"/>
      <c r="C36" s="1146" t="s">
        <v>535</v>
      </c>
      <c r="D36" s="1146"/>
      <c r="E36" s="1147"/>
      <c r="F36" s="36">
        <v>1.4</v>
      </c>
      <c r="G36" s="37">
        <v>2.44</v>
      </c>
      <c r="H36" s="37">
        <v>1.8</v>
      </c>
      <c r="I36" s="37">
        <v>0.81</v>
      </c>
      <c r="J36" s="38">
        <v>0.97</v>
      </c>
      <c r="K36" s="22"/>
      <c r="L36" s="22"/>
      <c r="M36" s="22"/>
      <c r="N36" s="22"/>
      <c r="O36" s="22"/>
      <c r="P36" s="22"/>
    </row>
    <row r="37" spans="1:16" ht="39" customHeight="1" x14ac:dyDescent="0.25">
      <c r="A37" s="22"/>
      <c r="B37" s="35"/>
      <c r="C37" s="1146" t="s">
        <v>536</v>
      </c>
      <c r="D37" s="1146"/>
      <c r="E37" s="1147"/>
      <c r="F37" s="36">
        <v>2.0499999999999998</v>
      </c>
      <c r="G37" s="37">
        <v>0.43</v>
      </c>
      <c r="H37" s="37">
        <v>0.03</v>
      </c>
      <c r="I37" s="37">
        <v>0.28999999999999998</v>
      </c>
      <c r="J37" s="38">
        <v>0.88</v>
      </c>
      <c r="K37" s="22"/>
      <c r="L37" s="22"/>
      <c r="M37" s="22"/>
      <c r="N37" s="22"/>
      <c r="O37" s="22"/>
      <c r="P37" s="22"/>
    </row>
    <row r="38" spans="1:16" ht="39" customHeight="1" x14ac:dyDescent="0.25">
      <c r="A38" s="22"/>
      <c r="B38" s="35"/>
      <c r="C38" s="1146" t="s">
        <v>537</v>
      </c>
      <c r="D38" s="1146"/>
      <c r="E38" s="1147"/>
      <c r="F38" s="36">
        <v>0.8</v>
      </c>
      <c r="G38" s="37">
        <v>0.9</v>
      </c>
      <c r="H38" s="37">
        <v>1.55</v>
      </c>
      <c r="I38" s="37">
        <v>0.74</v>
      </c>
      <c r="J38" s="38">
        <v>0.8</v>
      </c>
      <c r="K38" s="22"/>
      <c r="L38" s="22"/>
      <c r="M38" s="22"/>
      <c r="N38" s="22"/>
      <c r="O38" s="22"/>
      <c r="P38" s="22"/>
    </row>
    <row r="39" spans="1:16" ht="39" customHeight="1" x14ac:dyDescent="0.25">
      <c r="A39" s="22"/>
      <c r="B39" s="35"/>
      <c r="C39" s="1146" t="s">
        <v>538</v>
      </c>
      <c r="D39" s="1146"/>
      <c r="E39" s="1147"/>
      <c r="F39" s="36">
        <v>0.18</v>
      </c>
      <c r="G39" s="37">
        <v>0.4</v>
      </c>
      <c r="H39" s="37">
        <v>1.04</v>
      </c>
      <c r="I39" s="37">
        <v>0.36</v>
      </c>
      <c r="J39" s="38">
        <v>0.46</v>
      </c>
      <c r="K39" s="22"/>
      <c r="L39" s="22"/>
      <c r="M39" s="22"/>
      <c r="N39" s="22"/>
      <c r="O39" s="22"/>
      <c r="P39" s="22"/>
    </row>
    <row r="40" spans="1:16" ht="39" customHeight="1" x14ac:dyDescent="0.25">
      <c r="A40" s="22"/>
      <c r="B40" s="35"/>
      <c r="C40" s="1146" t="s">
        <v>539</v>
      </c>
      <c r="D40" s="1146"/>
      <c r="E40" s="1147"/>
      <c r="F40" s="36">
        <v>0.47</v>
      </c>
      <c r="G40" s="37">
        <v>0.61</v>
      </c>
      <c r="H40" s="37">
        <v>0.95</v>
      </c>
      <c r="I40" s="37">
        <v>0.7</v>
      </c>
      <c r="J40" s="38">
        <v>0.16</v>
      </c>
      <c r="K40" s="22"/>
      <c r="L40" s="22"/>
      <c r="M40" s="22"/>
      <c r="N40" s="22"/>
      <c r="O40" s="22"/>
      <c r="P40" s="22"/>
    </row>
    <row r="41" spans="1:16" ht="39" customHeight="1" x14ac:dyDescent="0.25">
      <c r="A41" s="22"/>
      <c r="B41" s="35"/>
      <c r="C41" s="1146"/>
      <c r="D41" s="1146"/>
      <c r="E41" s="1147"/>
      <c r="F41" s="36"/>
      <c r="G41" s="37"/>
      <c r="H41" s="37"/>
      <c r="I41" s="37"/>
      <c r="J41" s="38"/>
      <c r="K41" s="22"/>
      <c r="L41" s="22"/>
      <c r="M41" s="22"/>
      <c r="N41" s="22"/>
      <c r="O41" s="22"/>
      <c r="P41" s="22"/>
    </row>
    <row r="42" spans="1:16" ht="39" customHeight="1" x14ac:dyDescent="0.25">
      <c r="A42" s="22"/>
      <c r="B42" s="39"/>
      <c r="C42" s="1146" t="s">
        <v>540</v>
      </c>
      <c r="D42" s="1146"/>
      <c r="E42" s="1147"/>
      <c r="F42" s="36" t="s">
        <v>487</v>
      </c>
      <c r="G42" s="37" t="s">
        <v>487</v>
      </c>
      <c r="H42" s="37" t="s">
        <v>487</v>
      </c>
      <c r="I42" s="37" t="s">
        <v>487</v>
      </c>
      <c r="J42" s="38" t="s">
        <v>487</v>
      </c>
      <c r="K42" s="22"/>
      <c r="L42" s="22"/>
      <c r="M42" s="22"/>
      <c r="N42" s="22"/>
      <c r="O42" s="22"/>
      <c r="P42" s="22"/>
    </row>
    <row r="43" spans="1:16" ht="39" customHeight="1" thickBot="1" x14ac:dyDescent="0.3">
      <c r="A43" s="22"/>
      <c r="B43" s="40"/>
      <c r="C43" s="1148" t="s">
        <v>541</v>
      </c>
      <c r="D43" s="1148"/>
      <c r="E43" s="1149"/>
      <c r="F43" s="41" t="s">
        <v>487</v>
      </c>
      <c r="G43" s="42" t="s">
        <v>487</v>
      </c>
      <c r="H43" s="42" t="s">
        <v>487</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g/4/IPEWDo4cQfXREI4FIKRMtZw4oUqdVFpEXgkl5qM6oPjR9e7P4lry6XE5S5NAXEhyNfy8i4DE7LEZlc0YIg==" saltValue="Va+eORXxC0pwKc7Q4kkR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52" t="s">
        <v>9</v>
      </c>
      <c r="C45" s="1153"/>
      <c r="D45" s="56"/>
      <c r="E45" s="1158" t="s">
        <v>10</v>
      </c>
      <c r="F45" s="1158"/>
      <c r="G45" s="1158"/>
      <c r="H45" s="1158"/>
      <c r="I45" s="1158"/>
      <c r="J45" s="1159"/>
      <c r="K45" s="57">
        <v>87</v>
      </c>
      <c r="L45" s="58">
        <v>88</v>
      </c>
      <c r="M45" s="58">
        <v>99</v>
      </c>
      <c r="N45" s="58">
        <v>93</v>
      </c>
      <c r="O45" s="59">
        <v>104</v>
      </c>
      <c r="P45" s="46"/>
      <c r="Q45" s="46"/>
      <c r="R45" s="46"/>
      <c r="S45" s="46"/>
      <c r="T45" s="46"/>
      <c r="U45" s="46"/>
    </row>
    <row r="46" spans="1:21" ht="30.75" customHeight="1" x14ac:dyDescent="0.25">
      <c r="A46" s="46"/>
      <c r="B46" s="1154"/>
      <c r="C46" s="1155"/>
      <c r="D46" s="60"/>
      <c r="E46" s="1160" t="s">
        <v>11</v>
      </c>
      <c r="F46" s="1160"/>
      <c r="G46" s="1160"/>
      <c r="H46" s="1160"/>
      <c r="I46" s="1160"/>
      <c r="J46" s="1161"/>
      <c r="K46" s="61" t="s">
        <v>487</v>
      </c>
      <c r="L46" s="62" t="s">
        <v>487</v>
      </c>
      <c r="M46" s="62" t="s">
        <v>487</v>
      </c>
      <c r="N46" s="62" t="s">
        <v>487</v>
      </c>
      <c r="O46" s="63" t="s">
        <v>487</v>
      </c>
      <c r="P46" s="46"/>
      <c r="Q46" s="46"/>
      <c r="R46" s="46"/>
      <c r="S46" s="46"/>
      <c r="T46" s="46"/>
      <c r="U46" s="46"/>
    </row>
    <row r="47" spans="1:21" ht="30.75" customHeight="1" x14ac:dyDescent="0.25">
      <c r="A47" s="46"/>
      <c r="B47" s="1154"/>
      <c r="C47" s="1155"/>
      <c r="D47" s="60"/>
      <c r="E47" s="1160" t="s">
        <v>12</v>
      </c>
      <c r="F47" s="1160"/>
      <c r="G47" s="1160"/>
      <c r="H47" s="1160"/>
      <c r="I47" s="1160"/>
      <c r="J47" s="1161"/>
      <c r="K47" s="61" t="s">
        <v>487</v>
      </c>
      <c r="L47" s="62" t="s">
        <v>487</v>
      </c>
      <c r="M47" s="62" t="s">
        <v>487</v>
      </c>
      <c r="N47" s="62" t="s">
        <v>487</v>
      </c>
      <c r="O47" s="63" t="s">
        <v>487</v>
      </c>
      <c r="P47" s="46"/>
      <c r="Q47" s="46"/>
      <c r="R47" s="46"/>
      <c r="S47" s="46"/>
      <c r="T47" s="46"/>
      <c r="U47" s="46"/>
    </row>
    <row r="48" spans="1:21" ht="30.75" customHeight="1" x14ac:dyDescent="0.25">
      <c r="A48" s="46"/>
      <c r="B48" s="1154"/>
      <c r="C48" s="1155"/>
      <c r="D48" s="60"/>
      <c r="E48" s="1160" t="s">
        <v>13</v>
      </c>
      <c r="F48" s="1160"/>
      <c r="G48" s="1160"/>
      <c r="H48" s="1160"/>
      <c r="I48" s="1160"/>
      <c r="J48" s="1161"/>
      <c r="K48" s="61">
        <v>1</v>
      </c>
      <c r="L48" s="62">
        <v>1</v>
      </c>
      <c r="M48" s="62" t="s">
        <v>487</v>
      </c>
      <c r="N48" s="62">
        <v>6</v>
      </c>
      <c r="O48" s="63">
        <v>8</v>
      </c>
      <c r="P48" s="46"/>
      <c r="Q48" s="46"/>
      <c r="R48" s="46"/>
      <c r="S48" s="46"/>
      <c r="T48" s="46"/>
      <c r="U48" s="46"/>
    </row>
    <row r="49" spans="1:21" ht="30.75" customHeight="1" x14ac:dyDescent="0.25">
      <c r="A49" s="46"/>
      <c r="B49" s="1154"/>
      <c r="C49" s="1155"/>
      <c r="D49" s="60"/>
      <c r="E49" s="1160" t="s">
        <v>14</v>
      </c>
      <c r="F49" s="1160"/>
      <c r="G49" s="1160"/>
      <c r="H49" s="1160"/>
      <c r="I49" s="1160"/>
      <c r="J49" s="1161"/>
      <c r="K49" s="61">
        <v>2</v>
      </c>
      <c r="L49" s="62">
        <v>2</v>
      </c>
      <c r="M49" s="62">
        <v>3</v>
      </c>
      <c r="N49" s="62">
        <v>5</v>
      </c>
      <c r="O49" s="63">
        <v>5</v>
      </c>
      <c r="P49" s="46"/>
      <c r="Q49" s="46"/>
      <c r="R49" s="46"/>
      <c r="S49" s="46"/>
      <c r="T49" s="46"/>
      <c r="U49" s="46"/>
    </row>
    <row r="50" spans="1:21" ht="30.75" customHeight="1" x14ac:dyDescent="0.25">
      <c r="A50" s="46"/>
      <c r="B50" s="1154"/>
      <c r="C50" s="1155"/>
      <c r="D50" s="60"/>
      <c r="E50" s="1160" t="s">
        <v>15</v>
      </c>
      <c r="F50" s="1160"/>
      <c r="G50" s="1160"/>
      <c r="H50" s="1160"/>
      <c r="I50" s="1160"/>
      <c r="J50" s="1161"/>
      <c r="K50" s="61">
        <v>0</v>
      </c>
      <c r="L50" s="62">
        <v>0</v>
      </c>
      <c r="M50" s="62" t="s">
        <v>487</v>
      </c>
      <c r="N50" s="62" t="s">
        <v>487</v>
      </c>
      <c r="O50" s="63" t="s">
        <v>487</v>
      </c>
      <c r="P50" s="46"/>
      <c r="Q50" s="46"/>
      <c r="R50" s="46"/>
      <c r="S50" s="46"/>
      <c r="T50" s="46"/>
      <c r="U50" s="46"/>
    </row>
    <row r="51" spans="1:21" ht="30.75" customHeight="1" x14ac:dyDescent="0.25">
      <c r="A51" s="46"/>
      <c r="B51" s="1156"/>
      <c r="C51" s="1157"/>
      <c r="D51" s="64"/>
      <c r="E51" s="1160" t="s">
        <v>16</v>
      </c>
      <c r="F51" s="1160"/>
      <c r="G51" s="1160"/>
      <c r="H51" s="1160"/>
      <c r="I51" s="1160"/>
      <c r="J51" s="1161"/>
      <c r="K51" s="61" t="s">
        <v>487</v>
      </c>
      <c r="L51" s="62" t="s">
        <v>487</v>
      </c>
      <c r="M51" s="62" t="s">
        <v>487</v>
      </c>
      <c r="N51" s="62" t="s">
        <v>487</v>
      </c>
      <c r="O51" s="63" t="s">
        <v>487</v>
      </c>
      <c r="P51" s="46"/>
      <c r="Q51" s="46"/>
      <c r="R51" s="46"/>
      <c r="S51" s="46"/>
      <c r="T51" s="46"/>
      <c r="U51" s="46"/>
    </row>
    <row r="52" spans="1:21" ht="30.75" customHeight="1" x14ac:dyDescent="0.25">
      <c r="A52" s="46"/>
      <c r="B52" s="1162" t="s">
        <v>17</v>
      </c>
      <c r="C52" s="1163"/>
      <c r="D52" s="64"/>
      <c r="E52" s="1160" t="s">
        <v>18</v>
      </c>
      <c r="F52" s="1160"/>
      <c r="G52" s="1160"/>
      <c r="H52" s="1160"/>
      <c r="I52" s="1160"/>
      <c r="J52" s="1161"/>
      <c r="K52" s="61">
        <v>68</v>
      </c>
      <c r="L52" s="62">
        <v>68</v>
      </c>
      <c r="M52" s="62">
        <v>77</v>
      </c>
      <c r="N52" s="62">
        <v>76</v>
      </c>
      <c r="O52" s="63">
        <v>85</v>
      </c>
      <c r="P52" s="46"/>
      <c r="Q52" s="46"/>
      <c r="R52" s="46"/>
      <c r="S52" s="46"/>
      <c r="T52" s="46"/>
      <c r="U52" s="46"/>
    </row>
    <row r="53" spans="1:21" ht="30.75" customHeight="1" thickBot="1" x14ac:dyDescent="0.3">
      <c r="A53" s="46"/>
      <c r="B53" s="1164" t="s">
        <v>19</v>
      </c>
      <c r="C53" s="1165"/>
      <c r="D53" s="65"/>
      <c r="E53" s="1166" t="s">
        <v>20</v>
      </c>
      <c r="F53" s="1166"/>
      <c r="G53" s="1166"/>
      <c r="H53" s="1166"/>
      <c r="I53" s="1166"/>
      <c r="J53" s="1167"/>
      <c r="K53" s="66">
        <v>22</v>
      </c>
      <c r="L53" s="67">
        <v>23</v>
      </c>
      <c r="M53" s="67">
        <v>25</v>
      </c>
      <c r="N53" s="67">
        <v>28</v>
      </c>
      <c r="O53" s="68">
        <v>32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5">
      <c r="B58" s="1168" t="s">
        <v>24</v>
      </c>
      <c r="C58" s="1169"/>
      <c r="D58" s="1174" t="s">
        <v>25</v>
      </c>
      <c r="E58" s="1175"/>
      <c r="F58" s="1175"/>
      <c r="G58" s="1175"/>
      <c r="H58" s="1175"/>
      <c r="I58" s="1175"/>
      <c r="J58" s="1176"/>
      <c r="K58" s="81"/>
      <c r="L58" s="82"/>
      <c r="M58" s="82"/>
      <c r="N58" s="82"/>
      <c r="O58" s="83"/>
    </row>
    <row r="59" spans="1:21" ht="31.5" customHeight="1" x14ac:dyDescent="0.25">
      <c r="B59" s="1170"/>
      <c r="C59" s="1171"/>
      <c r="D59" s="1177" t="s">
        <v>26</v>
      </c>
      <c r="E59" s="1178"/>
      <c r="F59" s="1178"/>
      <c r="G59" s="1178"/>
      <c r="H59" s="1178"/>
      <c r="I59" s="1178"/>
      <c r="J59" s="1179"/>
      <c r="K59" s="84"/>
      <c r="L59" s="85"/>
      <c r="M59" s="85"/>
      <c r="N59" s="85"/>
      <c r="O59" s="86"/>
    </row>
    <row r="60" spans="1:21" ht="31.5" customHeight="1" thickBot="1" x14ac:dyDescent="0.3">
      <c r="B60" s="1172"/>
      <c r="C60" s="1173"/>
      <c r="D60" s="1180" t="s">
        <v>27</v>
      </c>
      <c r="E60" s="1181"/>
      <c r="F60" s="1181"/>
      <c r="G60" s="1181"/>
      <c r="H60" s="1181"/>
      <c r="I60" s="1181"/>
      <c r="J60" s="1182"/>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EabV2AnIBf+yRGoRhb2X2jxxHyC3rL/rebdMtbJHaHZQfB172D1SvRHd/fIb0yz+ejGiUT0gk9ZhXrmDIl/w==" saltValue="imK7igKyQ5eed2WvvTin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83" t="s">
        <v>30</v>
      </c>
      <c r="C41" s="1184"/>
      <c r="D41" s="103"/>
      <c r="E41" s="1189" t="s">
        <v>31</v>
      </c>
      <c r="F41" s="1189"/>
      <c r="G41" s="1189"/>
      <c r="H41" s="1190"/>
      <c r="I41" s="330">
        <v>902</v>
      </c>
      <c r="J41" s="331">
        <v>1070</v>
      </c>
      <c r="K41" s="331">
        <v>1113</v>
      </c>
      <c r="L41" s="331">
        <v>1204</v>
      </c>
      <c r="M41" s="332">
        <v>1404</v>
      </c>
    </row>
    <row r="42" spans="2:13" ht="27.75" customHeight="1" x14ac:dyDescent="0.25">
      <c r="B42" s="1185"/>
      <c r="C42" s="1186"/>
      <c r="D42" s="104"/>
      <c r="E42" s="1191" t="s">
        <v>32</v>
      </c>
      <c r="F42" s="1191"/>
      <c r="G42" s="1191"/>
      <c r="H42" s="1192"/>
      <c r="I42" s="333">
        <v>0</v>
      </c>
      <c r="J42" s="334">
        <v>0</v>
      </c>
      <c r="K42" s="334" t="s">
        <v>487</v>
      </c>
      <c r="L42" s="334" t="s">
        <v>487</v>
      </c>
      <c r="M42" s="335" t="s">
        <v>487</v>
      </c>
    </row>
    <row r="43" spans="2:13" ht="27.75" customHeight="1" x14ac:dyDescent="0.25">
      <c r="B43" s="1185"/>
      <c r="C43" s="1186"/>
      <c r="D43" s="104"/>
      <c r="E43" s="1191" t="s">
        <v>33</v>
      </c>
      <c r="F43" s="1191"/>
      <c r="G43" s="1191"/>
      <c r="H43" s="1192"/>
      <c r="I43" s="333">
        <v>41</v>
      </c>
      <c r="J43" s="334">
        <v>1</v>
      </c>
      <c r="K43" s="334">
        <v>55</v>
      </c>
      <c r="L43" s="334">
        <v>57</v>
      </c>
      <c r="M43" s="335">
        <v>86</v>
      </c>
    </row>
    <row r="44" spans="2:13" ht="27.75" customHeight="1" x14ac:dyDescent="0.25">
      <c r="B44" s="1185"/>
      <c r="C44" s="1186"/>
      <c r="D44" s="104"/>
      <c r="E44" s="1191" t="s">
        <v>34</v>
      </c>
      <c r="F44" s="1191"/>
      <c r="G44" s="1191"/>
      <c r="H44" s="1192"/>
      <c r="I44" s="333">
        <v>27</v>
      </c>
      <c r="J44" s="334">
        <v>27</v>
      </c>
      <c r="K44" s="334">
        <v>25</v>
      </c>
      <c r="L44" s="334">
        <v>27</v>
      </c>
      <c r="M44" s="335">
        <v>25</v>
      </c>
    </row>
    <row r="45" spans="2:13" ht="27.75" customHeight="1" x14ac:dyDescent="0.25">
      <c r="B45" s="1185"/>
      <c r="C45" s="1186"/>
      <c r="D45" s="104"/>
      <c r="E45" s="1191" t="s">
        <v>35</v>
      </c>
      <c r="F45" s="1191"/>
      <c r="G45" s="1191"/>
      <c r="H45" s="1192"/>
      <c r="I45" s="333">
        <v>60</v>
      </c>
      <c r="J45" s="334">
        <v>49</v>
      </c>
      <c r="K45" s="334">
        <v>28</v>
      </c>
      <c r="L45" s="334">
        <v>36</v>
      </c>
      <c r="M45" s="335">
        <v>59</v>
      </c>
    </row>
    <row r="46" spans="2:13" ht="27.75" customHeight="1" x14ac:dyDescent="0.25">
      <c r="B46" s="1185"/>
      <c r="C46" s="1186"/>
      <c r="D46" s="105"/>
      <c r="E46" s="1191" t="s">
        <v>36</v>
      </c>
      <c r="F46" s="1191"/>
      <c r="G46" s="1191"/>
      <c r="H46" s="1192"/>
      <c r="I46" s="333" t="s">
        <v>487</v>
      </c>
      <c r="J46" s="334" t="s">
        <v>487</v>
      </c>
      <c r="K46" s="334" t="s">
        <v>487</v>
      </c>
      <c r="L46" s="334" t="s">
        <v>487</v>
      </c>
      <c r="M46" s="335" t="s">
        <v>487</v>
      </c>
    </row>
    <row r="47" spans="2:13" ht="27.75" customHeight="1" x14ac:dyDescent="0.25">
      <c r="B47" s="1185"/>
      <c r="C47" s="1186"/>
      <c r="D47" s="106"/>
      <c r="E47" s="1193" t="s">
        <v>37</v>
      </c>
      <c r="F47" s="1194"/>
      <c r="G47" s="1194"/>
      <c r="H47" s="1195"/>
      <c r="I47" s="333" t="s">
        <v>487</v>
      </c>
      <c r="J47" s="334" t="s">
        <v>487</v>
      </c>
      <c r="K47" s="334" t="s">
        <v>487</v>
      </c>
      <c r="L47" s="334" t="s">
        <v>487</v>
      </c>
      <c r="M47" s="335" t="s">
        <v>487</v>
      </c>
    </row>
    <row r="48" spans="2:13" ht="27.75" customHeight="1" x14ac:dyDescent="0.25">
      <c r="B48" s="1185"/>
      <c r="C48" s="1186"/>
      <c r="D48" s="104"/>
      <c r="E48" s="1191" t="s">
        <v>38</v>
      </c>
      <c r="F48" s="1191"/>
      <c r="G48" s="1191"/>
      <c r="H48" s="1192"/>
      <c r="I48" s="333" t="s">
        <v>487</v>
      </c>
      <c r="J48" s="334" t="s">
        <v>487</v>
      </c>
      <c r="K48" s="334" t="s">
        <v>487</v>
      </c>
      <c r="L48" s="334" t="s">
        <v>487</v>
      </c>
      <c r="M48" s="335" t="s">
        <v>487</v>
      </c>
    </row>
    <row r="49" spans="2:13" ht="27.75" customHeight="1" x14ac:dyDescent="0.25">
      <c r="B49" s="1187"/>
      <c r="C49" s="1188"/>
      <c r="D49" s="104"/>
      <c r="E49" s="1191" t="s">
        <v>39</v>
      </c>
      <c r="F49" s="1191"/>
      <c r="G49" s="1191"/>
      <c r="H49" s="1192"/>
      <c r="I49" s="333" t="s">
        <v>487</v>
      </c>
      <c r="J49" s="334" t="s">
        <v>487</v>
      </c>
      <c r="K49" s="334" t="s">
        <v>487</v>
      </c>
      <c r="L49" s="334" t="s">
        <v>487</v>
      </c>
      <c r="M49" s="335" t="s">
        <v>487</v>
      </c>
    </row>
    <row r="50" spans="2:13" ht="27.75" customHeight="1" x14ac:dyDescent="0.25">
      <c r="B50" s="1196" t="s">
        <v>40</v>
      </c>
      <c r="C50" s="1197"/>
      <c r="D50" s="107"/>
      <c r="E50" s="1191" t="s">
        <v>41</v>
      </c>
      <c r="F50" s="1191"/>
      <c r="G50" s="1191"/>
      <c r="H50" s="1192"/>
      <c r="I50" s="333">
        <v>554</v>
      </c>
      <c r="J50" s="334">
        <v>579</v>
      </c>
      <c r="K50" s="334">
        <v>659</v>
      </c>
      <c r="L50" s="334">
        <v>615</v>
      </c>
      <c r="M50" s="335">
        <v>598</v>
      </c>
    </row>
    <row r="51" spans="2:13" ht="27.75" customHeight="1" x14ac:dyDescent="0.25">
      <c r="B51" s="1185"/>
      <c r="C51" s="1186"/>
      <c r="D51" s="104"/>
      <c r="E51" s="1191" t="s">
        <v>42</v>
      </c>
      <c r="F51" s="1191"/>
      <c r="G51" s="1191"/>
      <c r="H51" s="1192"/>
      <c r="I51" s="333">
        <v>73</v>
      </c>
      <c r="J51" s="334">
        <v>61</v>
      </c>
      <c r="K51" s="334">
        <v>16</v>
      </c>
      <c r="L51" s="334">
        <v>16</v>
      </c>
      <c r="M51" s="335">
        <v>16</v>
      </c>
    </row>
    <row r="52" spans="2:13" ht="27.75" customHeight="1" x14ac:dyDescent="0.25">
      <c r="B52" s="1187"/>
      <c r="C52" s="1188"/>
      <c r="D52" s="104"/>
      <c r="E52" s="1191" t="s">
        <v>43</v>
      </c>
      <c r="F52" s="1191"/>
      <c r="G52" s="1191"/>
      <c r="H52" s="1192"/>
      <c r="I52" s="333">
        <v>427</v>
      </c>
      <c r="J52" s="334">
        <v>523</v>
      </c>
      <c r="K52" s="334">
        <v>878</v>
      </c>
      <c r="L52" s="334">
        <v>947</v>
      </c>
      <c r="M52" s="335">
        <v>1102</v>
      </c>
    </row>
    <row r="53" spans="2:13" ht="27.75" customHeight="1" thickBot="1" x14ac:dyDescent="0.3">
      <c r="B53" s="1198" t="s">
        <v>19</v>
      </c>
      <c r="C53" s="1199"/>
      <c r="D53" s="108"/>
      <c r="E53" s="1200" t="s">
        <v>44</v>
      </c>
      <c r="F53" s="1200"/>
      <c r="G53" s="1200"/>
      <c r="H53" s="1201"/>
      <c r="I53" s="336">
        <v>-24</v>
      </c>
      <c r="J53" s="337">
        <v>-16</v>
      </c>
      <c r="K53" s="337">
        <v>-331</v>
      </c>
      <c r="L53" s="337">
        <v>-254</v>
      </c>
      <c r="M53" s="338">
        <v>-143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VuiGQkgC+USJd//tTdfkwNOQCbff3uUOOtCmi7fN+kfFuo4piNGMEAgoWmVc3fWOfRs8DLITUsJV9t0UF1mLAg==" saltValue="/wu0dnkAvfqr9xKc4uyM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359" t="s">
        <v>46</v>
      </c>
      <c r="D55" s="359"/>
      <c r="E55" s="360"/>
      <c r="F55" s="339">
        <v>356</v>
      </c>
      <c r="G55" s="339">
        <v>326</v>
      </c>
      <c r="H55" s="340">
        <v>326</v>
      </c>
    </row>
    <row r="56" spans="2:8" ht="52.5" customHeight="1" x14ac:dyDescent="0.25">
      <c r="B56" s="120"/>
      <c r="C56" s="361" t="s">
        <v>47</v>
      </c>
      <c r="D56" s="361"/>
      <c r="E56" s="362"/>
      <c r="F56" s="341">
        <v>0</v>
      </c>
      <c r="G56" s="341">
        <v>2</v>
      </c>
      <c r="H56" s="342">
        <v>4</v>
      </c>
    </row>
    <row r="57" spans="2:8" ht="53.25" customHeight="1" x14ac:dyDescent="0.25">
      <c r="B57" s="120"/>
      <c r="C57" s="363" t="s">
        <v>48</v>
      </c>
      <c r="D57" s="363"/>
      <c r="E57" s="364"/>
      <c r="F57" s="343">
        <v>253</v>
      </c>
      <c r="G57" s="343">
        <v>252</v>
      </c>
      <c r="H57" s="344">
        <v>238</v>
      </c>
    </row>
    <row r="58" spans="2:8" ht="45.75" customHeight="1" x14ac:dyDescent="0.25">
      <c r="B58" s="121"/>
      <c r="C58" s="351" t="s">
        <v>561</v>
      </c>
      <c r="D58" s="352"/>
      <c r="E58" s="353"/>
      <c r="F58" s="345">
        <v>135</v>
      </c>
      <c r="G58" s="345">
        <v>135</v>
      </c>
      <c r="H58" s="346">
        <v>135</v>
      </c>
    </row>
    <row r="59" spans="2:8" ht="45.75" customHeight="1" x14ac:dyDescent="0.25">
      <c r="B59" s="121"/>
      <c r="C59" s="351" t="s">
        <v>562</v>
      </c>
      <c r="D59" s="352"/>
      <c r="E59" s="353"/>
      <c r="F59" s="345">
        <v>45</v>
      </c>
      <c r="G59" s="345">
        <v>45</v>
      </c>
      <c r="H59" s="346">
        <v>45</v>
      </c>
    </row>
    <row r="60" spans="2:8" ht="45.75" customHeight="1" x14ac:dyDescent="0.25">
      <c r="B60" s="121"/>
      <c r="C60" s="351" t="s">
        <v>563</v>
      </c>
      <c r="D60" s="352"/>
      <c r="E60" s="353"/>
      <c r="F60" s="345">
        <v>33</v>
      </c>
      <c r="G60" s="345">
        <v>28</v>
      </c>
      <c r="H60" s="346">
        <v>25</v>
      </c>
    </row>
    <row r="61" spans="2:8" ht="45.75" customHeight="1" x14ac:dyDescent="0.25">
      <c r="B61" s="121"/>
      <c r="C61" s="351" t="s">
        <v>564</v>
      </c>
      <c r="D61" s="352"/>
      <c r="E61" s="353"/>
      <c r="F61" s="345">
        <v>25</v>
      </c>
      <c r="G61" s="345">
        <v>25</v>
      </c>
      <c r="H61" s="346">
        <v>25</v>
      </c>
    </row>
    <row r="62" spans="2:8" ht="45.75" customHeight="1" thickBot="1" x14ac:dyDescent="0.3">
      <c r="B62" s="122"/>
      <c r="C62" s="354" t="s">
        <v>565</v>
      </c>
      <c r="D62" s="355"/>
      <c r="E62" s="356"/>
      <c r="F62" s="347">
        <v>10</v>
      </c>
      <c r="G62" s="347">
        <v>15</v>
      </c>
      <c r="H62" s="348">
        <v>4</v>
      </c>
    </row>
    <row r="63" spans="2:8" ht="52.5" customHeight="1" thickBot="1" x14ac:dyDescent="0.3">
      <c r="B63" s="123"/>
      <c r="C63" s="357" t="s">
        <v>49</v>
      </c>
      <c r="D63" s="357"/>
      <c r="E63" s="358"/>
      <c r="F63" s="349">
        <v>609</v>
      </c>
      <c r="G63" s="349">
        <v>580</v>
      </c>
      <c r="H63" s="350">
        <v>568</v>
      </c>
    </row>
    <row r="64" spans="2:8" ht="12.75" x14ac:dyDescent="0.25"/>
  </sheetData>
  <sheetProtection algorithmName="SHA-512" hashValue="pKol4Cbth1s4j5PCQCzgPZPuLRtwfiBkt95tLvCZbyMxW1dISA5vxq2E1bPJKJRsJS9Vs4Yt9C6iMJcLc/3h2Q==" saltValue="kuF80p3mpq7PLxuoF1XT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525</v>
      </c>
      <c r="G2" s="137"/>
      <c r="H2" s="138"/>
    </row>
    <row r="3" spans="1:8" x14ac:dyDescent="0.25">
      <c r="A3" s="134" t="s">
        <v>518</v>
      </c>
      <c r="B3" s="139"/>
      <c r="C3" s="140"/>
      <c r="D3" s="141">
        <v>611049</v>
      </c>
      <c r="E3" s="142"/>
      <c r="F3" s="143">
        <v>301035</v>
      </c>
      <c r="G3" s="144"/>
      <c r="H3" s="145"/>
    </row>
    <row r="4" spans="1:8" x14ac:dyDescent="0.25">
      <c r="A4" s="146"/>
      <c r="B4" s="147"/>
      <c r="C4" s="148"/>
      <c r="D4" s="149">
        <v>208448</v>
      </c>
      <c r="E4" s="150"/>
      <c r="F4" s="151">
        <v>154376</v>
      </c>
      <c r="G4" s="152"/>
      <c r="H4" s="153"/>
    </row>
    <row r="5" spans="1:8" x14ac:dyDescent="0.25">
      <c r="A5" s="134" t="s">
        <v>520</v>
      </c>
      <c r="B5" s="139"/>
      <c r="C5" s="140"/>
      <c r="D5" s="141">
        <v>5533589</v>
      </c>
      <c r="E5" s="142"/>
      <c r="F5" s="143">
        <v>277467</v>
      </c>
      <c r="G5" s="144"/>
      <c r="H5" s="145"/>
    </row>
    <row r="6" spans="1:8" x14ac:dyDescent="0.25">
      <c r="A6" s="146"/>
      <c r="B6" s="147"/>
      <c r="C6" s="148"/>
      <c r="D6" s="149">
        <v>236991</v>
      </c>
      <c r="E6" s="150"/>
      <c r="F6" s="151">
        <v>128378</v>
      </c>
      <c r="G6" s="152"/>
      <c r="H6" s="153"/>
    </row>
    <row r="7" spans="1:8" x14ac:dyDescent="0.25">
      <c r="A7" s="134" t="s">
        <v>521</v>
      </c>
      <c r="B7" s="139"/>
      <c r="C7" s="140"/>
      <c r="D7" s="141">
        <v>716602</v>
      </c>
      <c r="E7" s="142"/>
      <c r="F7" s="143">
        <v>282256</v>
      </c>
      <c r="G7" s="144"/>
      <c r="H7" s="145"/>
    </row>
    <row r="8" spans="1:8" x14ac:dyDescent="0.25">
      <c r="A8" s="146"/>
      <c r="B8" s="147"/>
      <c r="C8" s="148"/>
      <c r="D8" s="149">
        <v>135049</v>
      </c>
      <c r="E8" s="150"/>
      <c r="F8" s="151">
        <v>145453</v>
      </c>
      <c r="G8" s="152"/>
      <c r="H8" s="153"/>
    </row>
    <row r="9" spans="1:8" x14ac:dyDescent="0.25">
      <c r="A9" s="134" t="s">
        <v>522</v>
      </c>
      <c r="B9" s="139"/>
      <c r="C9" s="140"/>
      <c r="D9" s="141">
        <v>1582830</v>
      </c>
      <c r="E9" s="142"/>
      <c r="F9" s="143">
        <v>295341</v>
      </c>
      <c r="G9" s="144"/>
      <c r="H9" s="145"/>
    </row>
    <row r="10" spans="1:8" x14ac:dyDescent="0.25">
      <c r="A10" s="146"/>
      <c r="B10" s="147"/>
      <c r="C10" s="148"/>
      <c r="D10" s="149">
        <v>307585</v>
      </c>
      <c r="E10" s="150"/>
      <c r="F10" s="151">
        <v>137402</v>
      </c>
      <c r="G10" s="152"/>
      <c r="H10" s="153"/>
    </row>
    <row r="11" spans="1:8" x14ac:dyDescent="0.25">
      <c r="A11" s="134" t="s">
        <v>523</v>
      </c>
      <c r="B11" s="139"/>
      <c r="C11" s="140"/>
      <c r="D11" s="141">
        <v>1160385</v>
      </c>
      <c r="E11" s="142"/>
      <c r="F11" s="143">
        <v>292845</v>
      </c>
      <c r="G11" s="144"/>
      <c r="H11" s="145"/>
    </row>
    <row r="12" spans="1:8" x14ac:dyDescent="0.25">
      <c r="A12" s="146"/>
      <c r="B12" s="147"/>
      <c r="C12" s="154"/>
      <c r="D12" s="149">
        <v>163997</v>
      </c>
      <c r="E12" s="150"/>
      <c r="F12" s="151">
        <v>143187</v>
      </c>
      <c r="G12" s="152"/>
      <c r="H12" s="153"/>
    </row>
    <row r="13" spans="1:8" x14ac:dyDescent="0.25">
      <c r="A13" s="134"/>
      <c r="B13" s="139"/>
      <c r="C13" s="140"/>
      <c r="D13" s="141">
        <v>1920891</v>
      </c>
      <c r="E13" s="142"/>
      <c r="F13" s="143">
        <v>289789</v>
      </c>
      <c r="G13" s="155"/>
      <c r="H13" s="145"/>
    </row>
    <row r="14" spans="1:8" x14ac:dyDescent="0.25">
      <c r="A14" s="146"/>
      <c r="B14" s="147"/>
      <c r="C14" s="148"/>
      <c r="D14" s="149">
        <v>210414</v>
      </c>
      <c r="E14" s="150"/>
      <c r="F14" s="151">
        <v>141759</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38.44</v>
      </c>
      <c r="C19" s="156">
        <f>ROUND(VALUE(SUBSTITUTE(実質収支比率等に係る経年分析!G$48,"▲","-")),2)</f>
        <v>60.62</v>
      </c>
      <c r="D19" s="156">
        <f>ROUND(VALUE(SUBSTITUTE(実質収支比率等に係る経年分析!H$48,"▲","-")),2)</f>
        <v>63.42</v>
      </c>
      <c r="E19" s="156">
        <f>ROUND(VALUE(SUBSTITUTE(実質収支比率等に係る経年分析!I$48,"▲","-")),2)</f>
        <v>61.56</v>
      </c>
      <c r="F19" s="156">
        <f>ROUND(VALUE(SUBSTITUTE(実質収支比率等に係る経年分析!J$48,"▲","-")),2)</f>
        <v>46.3</v>
      </c>
    </row>
    <row r="20" spans="1:11" x14ac:dyDescent="0.25">
      <c r="A20" s="156" t="s">
        <v>53</v>
      </c>
      <c r="B20" s="156">
        <f>ROUND(VALUE(SUBSTITUTE(実質収支比率等に係る経年分析!F$47,"▲","-")),2)</f>
        <v>57.79</v>
      </c>
      <c r="C20" s="156">
        <f>ROUND(VALUE(SUBSTITUTE(実質収支比率等に係る経年分析!G$47,"▲","-")),2)</f>
        <v>54.55</v>
      </c>
      <c r="D20" s="156">
        <f>ROUND(VALUE(SUBSTITUTE(実質収支比率等に係る経年分析!H$47,"▲","-")),2)</f>
        <v>65.05</v>
      </c>
      <c r="E20" s="156">
        <f>ROUND(VALUE(SUBSTITUTE(実質収支比率等に係る経年分析!I$47,"▲","-")),2)</f>
        <v>57.63</v>
      </c>
      <c r="F20" s="156">
        <f>ROUND(VALUE(SUBSTITUTE(実質収支比率等に係る経年分析!J$47,"▲","-")),2)</f>
        <v>59.72</v>
      </c>
    </row>
    <row r="21" spans="1:11" x14ac:dyDescent="0.25">
      <c r="A21" s="156" t="s">
        <v>54</v>
      </c>
      <c r="B21" s="156">
        <f>IF(ISNUMBER(VALUE(SUBSTITUTE(実質収支比率等に係る経年分析!F$49,"▲","-"))),ROUND(VALUE(SUBSTITUTE(実質収支比率等に係る経年分析!F$49,"▲","-")),2),NA())</f>
        <v>9.9700000000000006</v>
      </c>
      <c r="C21" s="156">
        <f>IF(ISNUMBER(VALUE(SUBSTITUTE(実質収支比率等に係る経年分析!G$49,"▲","-"))),ROUND(VALUE(SUBSTITUTE(実質収支比率等に係る経年分析!G$49,"▲","-")),2),NA())</f>
        <v>36.42</v>
      </c>
      <c r="D21" s="156">
        <f>IF(ISNUMBER(VALUE(SUBSTITUTE(実質収支比率等に係る経年分析!H$49,"▲","-"))),ROUND(VALUE(SUBSTITUTE(実質収支比率等に係る経年分析!H$49,"▲","-")),2),NA())</f>
        <v>12.36</v>
      </c>
      <c r="E21" s="156">
        <f>IF(ISNUMBER(VALUE(SUBSTITUTE(実質収支比率等に係る経年分析!I$49,"▲","-"))),ROUND(VALUE(SUBSTITUTE(実質収支比率等に係る経年分析!I$49,"▲","-")),2),NA())</f>
        <v>-5.1100000000000003</v>
      </c>
      <c r="F21" s="156">
        <f>IF(ISNUMBER(VALUE(SUBSTITUTE(実質収支比率等に係る経年分析!J$49,"▲","-"))),ROUND(VALUE(SUBSTITUTE(実質収支比率等に係る経年分析!J$49,"▲","-")),2),NA())</f>
        <v>-17.5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集落排水事業特別会計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0.16</v>
      </c>
    </row>
    <row r="31" spans="1:11" x14ac:dyDescent="0.2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25">
      <c r="A32" s="157" t="str">
        <f>IF(連結実質赤字比率に係る赤字・黒字の構成分析!C$38="",NA(),連結実質赤字比率に係る赤字・黒字の構成分析!C$38)</f>
        <v>簡易水道事業特別会計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2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2.0499999999999998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0.28999999999999998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0.88</v>
      </c>
    </row>
    <row r="34" spans="1:16" x14ac:dyDescent="0.25">
      <c r="A34" s="157" t="str">
        <f>IF(連結実質赤字比率に係る赤字・黒字の構成分析!C$36="",NA(),連結実質赤字比率に係る赤字・黒字の構成分析!C$36)</f>
        <v>交流活性化事業特別会計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0.97</v>
      </c>
    </row>
    <row r="35" spans="1:16" x14ac:dyDescent="0.2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2.1800000000000002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61.61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61.56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45.31</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68</v>
      </c>
      <c r="E42" s="158"/>
      <c r="F42" s="158"/>
      <c r="G42" s="158">
        <f>'実質公債費比率（分子）の構造'!L$52</f>
        <v>68</v>
      </c>
      <c r="H42" s="158"/>
      <c r="I42" s="158"/>
      <c r="J42" s="158">
        <f>'実質公債費比率（分子）の構造'!M$52</f>
        <v>77</v>
      </c>
      <c r="K42" s="158"/>
      <c r="L42" s="158"/>
      <c r="M42" s="158">
        <f>'実質公債費比率（分子）の構造'!N$52</f>
        <v>76</v>
      </c>
      <c r="N42" s="158"/>
      <c r="O42" s="158"/>
      <c r="P42" s="158">
        <f>'実質公債費比率（分子）の構造'!O$52</f>
        <v>85</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0</v>
      </c>
      <c r="C44" s="158"/>
      <c r="D44" s="158"/>
      <c r="E44" s="158">
        <f>'実質公債費比率（分子）の構造'!L$50</f>
        <v>0</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2</v>
      </c>
      <c r="C45" s="158"/>
      <c r="D45" s="158"/>
      <c r="E45" s="158">
        <f>'実質公債費比率（分子）の構造'!L$49</f>
        <v>2</v>
      </c>
      <c r="F45" s="158"/>
      <c r="G45" s="158"/>
      <c r="H45" s="158">
        <f>'実質公債費比率（分子）の構造'!M$49</f>
        <v>3</v>
      </c>
      <c r="I45" s="158"/>
      <c r="J45" s="158"/>
      <c r="K45" s="158">
        <f>'実質公債費比率（分子）の構造'!N$49</f>
        <v>5</v>
      </c>
      <c r="L45" s="158"/>
      <c r="M45" s="158"/>
      <c r="N45" s="158">
        <f>'実質公債費比率（分子）の構造'!O$49</f>
        <v>5</v>
      </c>
      <c r="O45" s="158"/>
      <c r="P45" s="158"/>
    </row>
    <row r="46" spans="1:16" x14ac:dyDescent="0.25">
      <c r="A46" s="158" t="s">
        <v>64</v>
      </c>
      <c r="B46" s="158">
        <f>'実質公債費比率（分子）の構造'!K$48</f>
        <v>1</v>
      </c>
      <c r="C46" s="158"/>
      <c r="D46" s="158"/>
      <c r="E46" s="158">
        <f>'実質公債費比率（分子）の構造'!L$48</f>
        <v>1</v>
      </c>
      <c r="F46" s="158"/>
      <c r="G46" s="158"/>
      <c r="H46" s="158" t="str">
        <f>'実質公債費比率（分子）の構造'!M$48</f>
        <v>-</v>
      </c>
      <c r="I46" s="158"/>
      <c r="J46" s="158"/>
      <c r="K46" s="158">
        <f>'実質公債費比率（分子）の構造'!N$48</f>
        <v>6</v>
      </c>
      <c r="L46" s="158"/>
      <c r="M46" s="158"/>
      <c r="N46" s="158">
        <f>'実質公債費比率（分子）の構造'!O$48</f>
        <v>8</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87</v>
      </c>
      <c r="C49" s="158"/>
      <c r="D49" s="158"/>
      <c r="E49" s="158">
        <f>'実質公債費比率（分子）の構造'!L$45</f>
        <v>88</v>
      </c>
      <c r="F49" s="158"/>
      <c r="G49" s="158"/>
      <c r="H49" s="158">
        <f>'実質公債費比率（分子）の構造'!M$45</f>
        <v>99</v>
      </c>
      <c r="I49" s="158"/>
      <c r="J49" s="158"/>
      <c r="K49" s="158">
        <f>'実質公債費比率（分子）の構造'!N$45</f>
        <v>93</v>
      </c>
      <c r="L49" s="158"/>
      <c r="M49" s="158"/>
      <c r="N49" s="158">
        <f>'実質公債費比率（分子）の構造'!O$45</f>
        <v>104</v>
      </c>
      <c r="O49" s="158"/>
      <c r="P49" s="158"/>
    </row>
    <row r="50" spans="1:16" x14ac:dyDescent="0.25">
      <c r="A50" s="158" t="s">
        <v>67</v>
      </c>
      <c r="B50" s="158" t="e">
        <f>NA()</f>
        <v>#N/A</v>
      </c>
      <c r="C50" s="158">
        <f>IF(ISNUMBER('実質公債費比率（分子）の構造'!K$53),'実質公債費比率（分子）の構造'!K$53,NA())</f>
        <v>22</v>
      </c>
      <c r="D50" s="158" t="e">
        <f>NA()</f>
        <v>#N/A</v>
      </c>
      <c r="E50" s="158" t="e">
        <f>NA()</f>
        <v>#N/A</v>
      </c>
      <c r="F50" s="158">
        <f>IF(ISNUMBER('実質公債費比率（分子）の構造'!L$53),'実質公債費比率（分子）の構造'!L$53,NA())</f>
        <v>23</v>
      </c>
      <c r="G50" s="158" t="e">
        <f>NA()</f>
        <v>#N/A</v>
      </c>
      <c r="H50" s="158" t="e">
        <f>NA()</f>
        <v>#N/A</v>
      </c>
      <c r="I50" s="158">
        <f>IF(ISNUMBER('実質公債費比率（分子）の構造'!M$53),'実質公債費比率（分子）の構造'!M$53,NA())</f>
        <v>25</v>
      </c>
      <c r="J50" s="158" t="e">
        <f>NA()</f>
        <v>#N/A</v>
      </c>
      <c r="K50" s="158" t="e">
        <f>NA()</f>
        <v>#N/A</v>
      </c>
      <c r="L50" s="158">
        <f>IF(ISNUMBER('実質公債費比率（分子）の構造'!N$53),'実質公債費比率（分子）の構造'!N$53,NA())</f>
        <v>28</v>
      </c>
      <c r="M50" s="158" t="e">
        <f>NA()</f>
        <v>#N/A</v>
      </c>
      <c r="N50" s="158" t="e">
        <f>NA()</f>
        <v>#N/A</v>
      </c>
      <c r="O50" s="158">
        <f>IF(ISNUMBER('実質公債費比率（分子）の構造'!O$53),'実質公債費比率（分子）の構造'!O$53,NA())</f>
        <v>32</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427</v>
      </c>
      <c r="E56" s="157"/>
      <c r="F56" s="157"/>
      <c r="G56" s="157">
        <f>'将来負担比率（分子）の構造'!J$52</f>
        <v>523</v>
      </c>
      <c r="H56" s="157"/>
      <c r="I56" s="157"/>
      <c r="J56" s="157">
        <f>'将来負担比率（分子）の構造'!K$52</f>
        <v>878</v>
      </c>
      <c r="K56" s="157"/>
      <c r="L56" s="157"/>
      <c r="M56" s="157">
        <f>'将来負担比率（分子）の構造'!L$52</f>
        <v>947</v>
      </c>
      <c r="N56" s="157"/>
      <c r="O56" s="157"/>
      <c r="P56" s="157">
        <f>'将来負担比率（分子）の構造'!M$52</f>
        <v>1102</v>
      </c>
    </row>
    <row r="57" spans="1:16" x14ac:dyDescent="0.25">
      <c r="A57" s="157" t="s">
        <v>42</v>
      </c>
      <c r="B57" s="157"/>
      <c r="C57" s="157"/>
      <c r="D57" s="157">
        <f>'将来負担比率（分子）の構造'!I$51</f>
        <v>73</v>
      </c>
      <c r="E57" s="157"/>
      <c r="F57" s="157"/>
      <c r="G57" s="157">
        <f>'将来負担比率（分子）の構造'!J$51</f>
        <v>61</v>
      </c>
      <c r="H57" s="157"/>
      <c r="I57" s="157"/>
      <c r="J57" s="157">
        <f>'将来負担比率（分子）の構造'!K$51</f>
        <v>16</v>
      </c>
      <c r="K57" s="157"/>
      <c r="L57" s="157"/>
      <c r="M57" s="157">
        <f>'将来負担比率（分子）の構造'!L$51</f>
        <v>16</v>
      </c>
      <c r="N57" s="157"/>
      <c r="O57" s="157"/>
      <c r="P57" s="157">
        <f>'将来負担比率（分子）の構造'!M$51</f>
        <v>16</v>
      </c>
    </row>
    <row r="58" spans="1:16" x14ac:dyDescent="0.25">
      <c r="A58" s="157" t="s">
        <v>41</v>
      </c>
      <c r="B58" s="157"/>
      <c r="C58" s="157"/>
      <c r="D58" s="157">
        <f>'将来負担比率（分子）の構造'!I$50</f>
        <v>554</v>
      </c>
      <c r="E58" s="157"/>
      <c r="F58" s="157"/>
      <c r="G58" s="157">
        <f>'将来負担比率（分子）の構造'!J$50</f>
        <v>579</v>
      </c>
      <c r="H58" s="157"/>
      <c r="I58" s="157"/>
      <c r="J58" s="157">
        <f>'将来負担比率（分子）の構造'!K$50</f>
        <v>659</v>
      </c>
      <c r="K58" s="157"/>
      <c r="L58" s="157"/>
      <c r="M58" s="157">
        <f>'将来負担比率（分子）の構造'!L$50</f>
        <v>615</v>
      </c>
      <c r="N58" s="157"/>
      <c r="O58" s="157"/>
      <c r="P58" s="157">
        <f>'将来負担比率（分子）の構造'!M$50</f>
        <v>598</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60</v>
      </c>
      <c r="C62" s="157"/>
      <c r="D62" s="157"/>
      <c r="E62" s="157">
        <f>'将来負担比率（分子）の構造'!J$45</f>
        <v>49</v>
      </c>
      <c r="F62" s="157"/>
      <c r="G62" s="157"/>
      <c r="H62" s="157">
        <f>'将来負担比率（分子）の構造'!K$45</f>
        <v>28</v>
      </c>
      <c r="I62" s="157"/>
      <c r="J62" s="157"/>
      <c r="K62" s="157">
        <f>'将来負担比率（分子）の構造'!L$45</f>
        <v>36</v>
      </c>
      <c r="L62" s="157"/>
      <c r="M62" s="157"/>
      <c r="N62" s="157">
        <f>'将来負担比率（分子）の構造'!M$45</f>
        <v>59</v>
      </c>
      <c r="O62" s="157"/>
      <c r="P62" s="157"/>
    </row>
    <row r="63" spans="1:16" x14ac:dyDescent="0.25">
      <c r="A63" s="157" t="s">
        <v>34</v>
      </c>
      <c r="B63" s="157">
        <f>'将来負担比率（分子）の構造'!I$44</f>
        <v>27</v>
      </c>
      <c r="C63" s="157"/>
      <c r="D63" s="157"/>
      <c r="E63" s="157">
        <f>'将来負担比率（分子）の構造'!J$44</f>
        <v>27</v>
      </c>
      <c r="F63" s="157"/>
      <c r="G63" s="157"/>
      <c r="H63" s="157">
        <f>'将来負担比率（分子）の構造'!K$44</f>
        <v>25</v>
      </c>
      <c r="I63" s="157"/>
      <c r="J63" s="157"/>
      <c r="K63" s="157">
        <f>'将来負担比率（分子）の構造'!L$44</f>
        <v>27</v>
      </c>
      <c r="L63" s="157"/>
      <c r="M63" s="157"/>
      <c r="N63" s="157">
        <f>'将来負担比率（分子）の構造'!M$44</f>
        <v>25</v>
      </c>
      <c r="O63" s="157"/>
      <c r="P63" s="157"/>
    </row>
    <row r="64" spans="1:16" x14ac:dyDescent="0.25">
      <c r="A64" s="157" t="s">
        <v>33</v>
      </c>
      <c r="B64" s="157">
        <f>'将来負担比率（分子）の構造'!I$43</f>
        <v>41</v>
      </c>
      <c r="C64" s="157"/>
      <c r="D64" s="157"/>
      <c r="E64" s="157">
        <f>'将来負担比率（分子）の構造'!J$43</f>
        <v>1</v>
      </c>
      <c r="F64" s="157"/>
      <c r="G64" s="157"/>
      <c r="H64" s="157">
        <f>'将来負担比率（分子）の構造'!K$43</f>
        <v>55</v>
      </c>
      <c r="I64" s="157"/>
      <c r="J64" s="157"/>
      <c r="K64" s="157">
        <f>'将来負担比率（分子）の構造'!L$43</f>
        <v>57</v>
      </c>
      <c r="L64" s="157"/>
      <c r="M64" s="157"/>
      <c r="N64" s="157">
        <f>'将来負担比率（分子）の構造'!M$43</f>
        <v>86</v>
      </c>
      <c r="O64" s="157"/>
      <c r="P64" s="157"/>
    </row>
    <row r="65" spans="1:16" x14ac:dyDescent="0.25">
      <c r="A65" s="157" t="s">
        <v>32</v>
      </c>
      <c r="B65" s="157">
        <f>'将来負担比率（分子）の構造'!I$42</f>
        <v>0</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902</v>
      </c>
      <c r="C66" s="157"/>
      <c r="D66" s="157"/>
      <c r="E66" s="157">
        <f>'将来負担比率（分子）の構造'!J$41</f>
        <v>1070</v>
      </c>
      <c r="F66" s="157"/>
      <c r="G66" s="157"/>
      <c r="H66" s="157">
        <f>'将来負担比率（分子）の構造'!K$41</f>
        <v>1113</v>
      </c>
      <c r="I66" s="157"/>
      <c r="J66" s="157"/>
      <c r="K66" s="157">
        <f>'将来負担比率（分子）の構造'!L$41</f>
        <v>1204</v>
      </c>
      <c r="L66" s="157"/>
      <c r="M66" s="157"/>
      <c r="N66" s="157">
        <f>'将来負担比率（分子）の構造'!M$41</f>
        <v>1404</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356</v>
      </c>
      <c r="C72" s="161">
        <f>基金残高に係る経年分析!G55</f>
        <v>326</v>
      </c>
      <c r="D72" s="161">
        <f>基金残高に係る経年分析!H55</f>
        <v>326</v>
      </c>
    </row>
    <row r="73" spans="1:16" x14ac:dyDescent="0.25">
      <c r="A73" s="160" t="s">
        <v>74</v>
      </c>
      <c r="B73" s="161">
        <f>基金残高に係る経年分析!F56</f>
        <v>0</v>
      </c>
      <c r="C73" s="161">
        <f>基金残高に係る経年分析!G56</f>
        <v>2</v>
      </c>
      <c r="D73" s="161">
        <f>基金残高に係る経年分析!H56</f>
        <v>4</v>
      </c>
    </row>
    <row r="74" spans="1:16" x14ac:dyDescent="0.25">
      <c r="A74" s="160" t="s">
        <v>75</v>
      </c>
      <c r="B74" s="161">
        <f>基金残高に係る経年分析!F57</f>
        <v>253</v>
      </c>
      <c r="C74" s="161">
        <f>基金残高に係る経年分析!G57</f>
        <v>252</v>
      </c>
      <c r="D74" s="161">
        <f>基金残高に係る経年分析!H57</f>
        <v>238</v>
      </c>
    </row>
  </sheetData>
  <sheetProtection algorithmName="SHA-512" hashValue="vKrQFWcZbcZLIomP2ovUiFWFCGYHloeDJurrW6KRAyKFFj1DvD7PErtLnU9hxmNeAiJlEdUkcoNtg6cmomgbUw==" saltValue="5UJ9RWA8uTHN+EregjtX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203</v>
      </c>
      <c r="DI1" s="604"/>
      <c r="DJ1" s="604"/>
      <c r="DK1" s="604"/>
      <c r="DL1" s="604"/>
      <c r="DM1" s="604"/>
      <c r="DN1" s="605"/>
      <c r="DO1" s="196"/>
      <c r="DP1" s="603" t="s">
        <v>204</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06" t="s">
        <v>206</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207</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208</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5">
      <c r="B4" s="606" t="s">
        <v>1</v>
      </c>
      <c r="C4" s="607"/>
      <c r="D4" s="607"/>
      <c r="E4" s="607"/>
      <c r="F4" s="607"/>
      <c r="G4" s="607"/>
      <c r="H4" s="607"/>
      <c r="I4" s="607"/>
      <c r="J4" s="607"/>
      <c r="K4" s="607"/>
      <c r="L4" s="607"/>
      <c r="M4" s="607"/>
      <c r="N4" s="607"/>
      <c r="O4" s="607"/>
      <c r="P4" s="607"/>
      <c r="Q4" s="608"/>
      <c r="R4" s="606" t="s">
        <v>209</v>
      </c>
      <c r="S4" s="607"/>
      <c r="T4" s="607"/>
      <c r="U4" s="607"/>
      <c r="V4" s="607"/>
      <c r="W4" s="607"/>
      <c r="X4" s="607"/>
      <c r="Y4" s="608"/>
      <c r="Z4" s="606" t="s">
        <v>210</v>
      </c>
      <c r="AA4" s="607"/>
      <c r="AB4" s="607"/>
      <c r="AC4" s="608"/>
      <c r="AD4" s="606" t="s">
        <v>211</v>
      </c>
      <c r="AE4" s="607"/>
      <c r="AF4" s="607"/>
      <c r="AG4" s="607"/>
      <c r="AH4" s="607"/>
      <c r="AI4" s="607"/>
      <c r="AJ4" s="607"/>
      <c r="AK4" s="608"/>
      <c r="AL4" s="606" t="s">
        <v>210</v>
      </c>
      <c r="AM4" s="607"/>
      <c r="AN4" s="607"/>
      <c r="AO4" s="608"/>
      <c r="AP4" s="609" t="s">
        <v>212</v>
      </c>
      <c r="AQ4" s="609"/>
      <c r="AR4" s="609"/>
      <c r="AS4" s="609"/>
      <c r="AT4" s="609"/>
      <c r="AU4" s="609"/>
      <c r="AV4" s="609"/>
      <c r="AW4" s="609"/>
      <c r="AX4" s="609"/>
      <c r="AY4" s="609"/>
      <c r="AZ4" s="609"/>
      <c r="BA4" s="609"/>
      <c r="BB4" s="609"/>
      <c r="BC4" s="609"/>
      <c r="BD4" s="609"/>
      <c r="BE4" s="609"/>
      <c r="BF4" s="609"/>
      <c r="BG4" s="609" t="s">
        <v>213</v>
      </c>
      <c r="BH4" s="609"/>
      <c r="BI4" s="609"/>
      <c r="BJ4" s="609"/>
      <c r="BK4" s="609"/>
      <c r="BL4" s="609"/>
      <c r="BM4" s="609"/>
      <c r="BN4" s="609"/>
      <c r="BO4" s="609" t="s">
        <v>210</v>
      </c>
      <c r="BP4" s="609"/>
      <c r="BQ4" s="609"/>
      <c r="BR4" s="609"/>
      <c r="BS4" s="609" t="s">
        <v>214</v>
      </c>
      <c r="BT4" s="609"/>
      <c r="BU4" s="609"/>
      <c r="BV4" s="609"/>
      <c r="BW4" s="609"/>
      <c r="BX4" s="609"/>
      <c r="BY4" s="609"/>
      <c r="BZ4" s="609"/>
      <c r="CA4" s="609"/>
      <c r="CB4" s="609"/>
      <c r="CD4" s="606" t="s">
        <v>215</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5">
      <c r="B5" s="610" t="s">
        <v>216</v>
      </c>
      <c r="C5" s="611"/>
      <c r="D5" s="611"/>
      <c r="E5" s="611"/>
      <c r="F5" s="611"/>
      <c r="G5" s="611"/>
      <c r="H5" s="611"/>
      <c r="I5" s="611"/>
      <c r="J5" s="611"/>
      <c r="K5" s="611"/>
      <c r="L5" s="611"/>
      <c r="M5" s="611"/>
      <c r="N5" s="611"/>
      <c r="O5" s="611"/>
      <c r="P5" s="611"/>
      <c r="Q5" s="612"/>
      <c r="R5" s="613">
        <v>39219</v>
      </c>
      <c r="S5" s="614"/>
      <c r="T5" s="614"/>
      <c r="U5" s="614"/>
      <c r="V5" s="614"/>
      <c r="W5" s="614"/>
      <c r="X5" s="614"/>
      <c r="Y5" s="615"/>
      <c r="Z5" s="616">
        <v>2.2000000000000002</v>
      </c>
      <c r="AA5" s="616"/>
      <c r="AB5" s="616"/>
      <c r="AC5" s="616"/>
      <c r="AD5" s="617">
        <v>39219</v>
      </c>
      <c r="AE5" s="617"/>
      <c r="AF5" s="617"/>
      <c r="AG5" s="617"/>
      <c r="AH5" s="617"/>
      <c r="AI5" s="617"/>
      <c r="AJ5" s="617"/>
      <c r="AK5" s="617"/>
      <c r="AL5" s="618">
        <v>7.2</v>
      </c>
      <c r="AM5" s="619"/>
      <c r="AN5" s="619"/>
      <c r="AO5" s="620"/>
      <c r="AP5" s="610" t="s">
        <v>217</v>
      </c>
      <c r="AQ5" s="611"/>
      <c r="AR5" s="611"/>
      <c r="AS5" s="611"/>
      <c r="AT5" s="611"/>
      <c r="AU5" s="611"/>
      <c r="AV5" s="611"/>
      <c r="AW5" s="611"/>
      <c r="AX5" s="611"/>
      <c r="AY5" s="611"/>
      <c r="AZ5" s="611"/>
      <c r="BA5" s="611"/>
      <c r="BB5" s="611"/>
      <c r="BC5" s="611"/>
      <c r="BD5" s="611"/>
      <c r="BE5" s="611"/>
      <c r="BF5" s="612"/>
      <c r="BG5" s="624">
        <v>39219</v>
      </c>
      <c r="BH5" s="625"/>
      <c r="BI5" s="625"/>
      <c r="BJ5" s="625"/>
      <c r="BK5" s="625"/>
      <c r="BL5" s="625"/>
      <c r="BM5" s="625"/>
      <c r="BN5" s="626"/>
      <c r="BO5" s="627">
        <v>100</v>
      </c>
      <c r="BP5" s="627"/>
      <c r="BQ5" s="627"/>
      <c r="BR5" s="627"/>
      <c r="BS5" s="628">
        <v>153</v>
      </c>
      <c r="BT5" s="628"/>
      <c r="BU5" s="628"/>
      <c r="BV5" s="628"/>
      <c r="BW5" s="628"/>
      <c r="BX5" s="628"/>
      <c r="BY5" s="628"/>
      <c r="BZ5" s="628"/>
      <c r="CA5" s="628"/>
      <c r="CB5" s="632"/>
      <c r="CD5" s="606" t="s">
        <v>212</v>
      </c>
      <c r="CE5" s="607"/>
      <c r="CF5" s="607"/>
      <c r="CG5" s="607"/>
      <c r="CH5" s="607"/>
      <c r="CI5" s="607"/>
      <c r="CJ5" s="607"/>
      <c r="CK5" s="607"/>
      <c r="CL5" s="607"/>
      <c r="CM5" s="607"/>
      <c r="CN5" s="607"/>
      <c r="CO5" s="607"/>
      <c r="CP5" s="607"/>
      <c r="CQ5" s="608"/>
      <c r="CR5" s="606" t="s">
        <v>218</v>
      </c>
      <c r="CS5" s="607"/>
      <c r="CT5" s="607"/>
      <c r="CU5" s="607"/>
      <c r="CV5" s="607"/>
      <c r="CW5" s="607"/>
      <c r="CX5" s="607"/>
      <c r="CY5" s="608"/>
      <c r="CZ5" s="606" t="s">
        <v>210</v>
      </c>
      <c r="DA5" s="607"/>
      <c r="DB5" s="607"/>
      <c r="DC5" s="608"/>
      <c r="DD5" s="606" t="s">
        <v>219</v>
      </c>
      <c r="DE5" s="607"/>
      <c r="DF5" s="607"/>
      <c r="DG5" s="607"/>
      <c r="DH5" s="607"/>
      <c r="DI5" s="607"/>
      <c r="DJ5" s="607"/>
      <c r="DK5" s="607"/>
      <c r="DL5" s="607"/>
      <c r="DM5" s="607"/>
      <c r="DN5" s="607"/>
      <c r="DO5" s="607"/>
      <c r="DP5" s="608"/>
      <c r="DQ5" s="606" t="s">
        <v>220</v>
      </c>
      <c r="DR5" s="607"/>
      <c r="DS5" s="607"/>
      <c r="DT5" s="607"/>
      <c r="DU5" s="607"/>
      <c r="DV5" s="607"/>
      <c r="DW5" s="607"/>
      <c r="DX5" s="607"/>
      <c r="DY5" s="607"/>
      <c r="DZ5" s="607"/>
      <c r="EA5" s="607"/>
      <c r="EB5" s="607"/>
      <c r="EC5" s="608"/>
    </row>
    <row r="6" spans="2:143" ht="11.25" customHeight="1" x14ac:dyDescent="0.25">
      <c r="B6" s="621" t="s">
        <v>221</v>
      </c>
      <c r="C6" s="622"/>
      <c r="D6" s="622"/>
      <c r="E6" s="622"/>
      <c r="F6" s="622"/>
      <c r="G6" s="622"/>
      <c r="H6" s="622"/>
      <c r="I6" s="622"/>
      <c r="J6" s="622"/>
      <c r="K6" s="622"/>
      <c r="L6" s="622"/>
      <c r="M6" s="622"/>
      <c r="N6" s="622"/>
      <c r="O6" s="622"/>
      <c r="P6" s="622"/>
      <c r="Q6" s="623"/>
      <c r="R6" s="624">
        <v>5591</v>
      </c>
      <c r="S6" s="625"/>
      <c r="T6" s="625"/>
      <c r="U6" s="625"/>
      <c r="V6" s="625"/>
      <c r="W6" s="625"/>
      <c r="X6" s="625"/>
      <c r="Y6" s="626"/>
      <c r="Z6" s="627">
        <v>0.3</v>
      </c>
      <c r="AA6" s="627"/>
      <c r="AB6" s="627"/>
      <c r="AC6" s="627"/>
      <c r="AD6" s="628">
        <v>5591</v>
      </c>
      <c r="AE6" s="628"/>
      <c r="AF6" s="628"/>
      <c r="AG6" s="628"/>
      <c r="AH6" s="628"/>
      <c r="AI6" s="628"/>
      <c r="AJ6" s="628"/>
      <c r="AK6" s="628"/>
      <c r="AL6" s="629">
        <v>1</v>
      </c>
      <c r="AM6" s="630"/>
      <c r="AN6" s="630"/>
      <c r="AO6" s="631"/>
      <c r="AP6" s="621" t="s">
        <v>222</v>
      </c>
      <c r="AQ6" s="622"/>
      <c r="AR6" s="622"/>
      <c r="AS6" s="622"/>
      <c r="AT6" s="622"/>
      <c r="AU6" s="622"/>
      <c r="AV6" s="622"/>
      <c r="AW6" s="622"/>
      <c r="AX6" s="622"/>
      <c r="AY6" s="622"/>
      <c r="AZ6" s="622"/>
      <c r="BA6" s="622"/>
      <c r="BB6" s="622"/>
      <c r="BC6" s="622"/>
      <c r="BD6" s="622"/>
      <c r="BE6" s="622"/>
      <c r="BF6" s="623"/>
      <c r="BG6" s="624">
        <v>39219</v>
      </c>
      <c r="BH6" s="625"/>
      <c r="BI6" s="625"/>
      <c r="BJ6" s="625"/>
      <c r="BK6" s="625"/>
      <c r="BL6" s="625"/>
      <c r="BM6" s="625"/>
      <c r="BN6" s="626"/>
      <c r="BO6" s="627">
        <v>100</v>
      </c>
      <c r="BP6" s="627"/>
      <c r="BQ6" s="627"/>
      <c r="BR6" s="627"/>
      <c r="BS6" s="628">
        <v>153</v>
      </c>
      <c r="BT6" s="628"/>
      <c r="BU6" s="628"/>
      <c r="BV6" s="628"/>
      <c r="BW6" s="628"/>
      <c r="BX6" s="628"/>
      <c r="BY6" s="628"/>
      <c r="BZ6" s="628"/>
      <c r="CA6" s="628"/>
      <c r="CB6" s="632"/>
      <c r="CD6" s="610" t="s">
        <v>223</v>
      </c>
      <c r="CE6" s="611"/>
      <c r="CF6" s="611"/>
      <c r="CG6" s="611"/>
      <c r="CH6" s="611"/>
      <c r="CI6" s="611"/>
      <c r="CJ6" s="611"/>
      <c r="CK6" s="611"/>
      <c r="CL6" s="611"/>
      <c r="CM6" s="611"/>
      <c r="CN6" s="611"/>
      <c r="CO6" s="611"/>
      <c r="CP6" s="611"/>
      <c r="CQ6" s="612"/>
      <c r="CR6" s="624">
        <v>18602</v>
      </c>
      <c r="CS6" s="625"/>
      <c r="CT6" s="625"/>
      <c r="CU6" s="625"/>
      <c r="CV6" s="625"/>
      <c r="CW6" s="625"/>
      <c r="CX6" s="625"/>
      <c r="CY6" s="626"/>
      <c r="CZ6" s="618">
        <v>1.2</v>
      </c>
      <c r="DA6" s="619"/>
      <c r="DB6" s="619"/>
      <c r="DC6" s="635"/>
      <c r="DD6" s="633" t="s">
        <v>122</v>
      </c>
      <c r="DE6" s="625"/>
      <c r="DF6" s="625"/>
      <c r="DG6" s="625"/>
      <c r="DH6" s="625"/>
      <c r="DI6" s="625"/>
      <c r="DJ6" s="625"/>
      <c r="DK6" s="625"/>
      <c r="DL6" s="625"/>
      <c r="DM6" s="625"/>
      <c r="DN6" s="625"/>
      <c r="DO6" s="625"/>
      <c r="DP6" s="626"/>
      <c r="DQ6" s="633">
        <v>18602</v>
      </c>
      <c r="DR6" s="625"/>
      <c r="DS6" s="625"/>
      <c r="DT6" s="625"/>
      <c r="DU6" s="625"/>
      <c r="DV6" s="625"/>
      <c r="DW6" s="625"/>
      <c r="DX6" s="625"/>
      <c r="DY6" s="625"/>
      <c r="DZ6" s="625"/>
      <c r="EA6" s="625"/>
      <c r="EB6" s="625"/>
      <c r="EC6" s="634"/>
    </row>
    <row r="7" spans="2:143" ht="11.25" customHeight="1" x14ac:dyDescent="0.25">
      <c r="B7" s="621" t="s">
        <v>224</v>
      </c>
      <c r="C7" s="622"/>
      <c r="D7" s="622"/>
      <c r="E7" s="622"/>
      <c r="F7" s="622"/>
      <c r="G7" s="622"/>
      <c r="H7" s="622"/>
      <c r="I7" s="622"/>
      <c r="J7" s="622"/>
      <c r="K7" s="622"/>
      <c r="L7" s="622"/>
      <c r="M7" s="622"/>
      <c r="N7" s="622"/>
      <c r="O7" s="622"/>
      <c r="P7" s="622"/>
      <c r="Q7" s="623"/>
      <c r="R7" s="624">
        <v>10</v>
      </c>
      <c r="S7" s="625"/>
      <c r="T7" s="625"/>
      <c r="U7" s="625"/>
      <c r="V7" s="625"/>
      <c r="W7" s="625"/>
      <c r="X7" s="625"/>
      <c r="Y7" s="626"/>
      <c r="Z7" s="627">
        <v>0</v>
      </c>
      <c r="AA7" s="627"/>
      <c r="AB7" s="627"/>
      <c r="AC7" s="627"/>
      <c r="AD7" s="628">
        <v>10</v>
      </c>
      <c r="AE7" s="628"/>
      <c r="AF7" s="628"/>
      <c r="AG7" s="628"/>
      <c r="AH7" s="628"/>
      <c r="AI7" s="628"/>
      <c r="AJ7" s="628"/>
      <c r="AK7" s="628"/>
      <c r="AL7" s="629">
        <v>0</v>
      </c>
      <c r="AM7" s="630"/>
      <c r="AN7" s="630"/>
      <c r="AO7" s="631"/>
      <c r="AP7" s="621" t="s">
        <v>225</v>
      </c>
      <c r="AQ7" s="622"/>
      <c r="AR7" s="622"/>
      <c r="AS7" s="622"/>
      <c r="AT7" s="622"/>
      <c r="AU7" s="622"/>
      <c r="AV7" s="622"/>
      <c r="AW7" s="622"/>
      <c r="AX7" s="622"/>
      <c r="AY7" s="622"/>
      <c r="AZ7" s="622"/>
      <c r="BA7" s="622"/>
      <c r="BB7" s="622"/>
      <c r="BC7" s="622"/>
      <c r="BD7" s="622"/>
      <c r="BE7" s="622"/>
      <c r="BF7" s="623"/>
      <c r="BG7" s="624">
        <v>14119</v>
      </c>
      <c r="BH7" s="625"/>
      <c r="BI7" s="625"/>
      <c r="BJ7" s="625"/>
      <c r="BK7" s="625"/>
      <c r="BL7" s="625"/>
      <c r="BM7" s="625"/>
      <c r="BN7" s="626"/>
      <c r="BO7" s="627">
        <v>36</v>
      </c>
      <c r="BP7" s="627"/>
      <c r="BQ7" s="627"/>
      <c r="BR7" s="627"/>
      <c r="BS7" s="628">
        <v>153</v>
      </c>
      <c r="BT7" s="628"/>
      <c r="BU7" s="628"/>
      <c r="BV7" s="628"/>
      <c r="BW7" s="628"/>
      <c r="BX7" s="628"/>
      <c r="BY7" s="628"/>
      <c r="BZ7" s="628"/>
      <c r="CA7" s="628"/>
      <c r="CB7" s="632"/>
      <c r="CD7" s="621" t="s">
        <v>226</v>
      </c>
      <c r="CE7" s="622"/>
      <c r="CF7" s="622"/>
      <c r="CG7" s="622"/>
      <c r="CH7" s="622"/>
      <c r="CI7" s="622"/>
      <c r="CJ7" s="622"/>
      <c r="CK7" s="622"/>
      <c r="CL7" s="622"/>
      <c r="CM7" s="622"/>
      <c r="CN7" s="622"/>
      <c r="CO7" s="622"/>
      <c r="CP7" s="622"/>
      <c r="CQ7" s="623"/>
      <c r="CR7" s="624">
        <v>519797</v>
      </c>
      <c r="CS7" s="625"/>
      <c r="CT7" s="625"/>
      <c r="CU7" s="625"/>
      <c r="CV7" s="625"/>
      <c r="CW7" s="625"/>
      <c r="CX7" s="625"/>
      <c r="CY7" s="626"/>
      <c r="CZ7" s="627">
        <v>34.1</v>
      </c>
      <c r="DA7" s="627"/>
      <c r="DB7" s="627"/>
      <c r="DC7" s="627"/>
      <c r="DD7" s="633">
        <v>1165</v>
      </c>
      <c r="DE7" s="625"/>
      <c r="DF7" s="625"/>
      <c r="DG7" s="625"/>
      <c r="DH7" s="625"/>
      <c r="DI7" s="625"/>
      <c r="DJ7" s="625"/>
      <c r="DK7" s="625"/>
      <c r="DL7" s="625"/>
      <c r="DM7" s="625"/>
      <c r="DN7" s="625"/>
      <c r="DO7" s="625"/>
      <c r="DP7" s="626"/>
      <c r="DQ7" s="633">
        <v>446262</v>
      </c>
      <c r="DR7" s="625"/>
      <c r="DS7" s="625"/>
      <c r="DT7" s="625"/>
      <c r="DU7" s="625"/>
      <c r="DV7" s="625"/>
      <c r="DW7" s="625"/>
      <c r="DX7" s="625"/>
      <c r="DY7" s="625"/>
      <c r="DZ7" s="625"/>
      <c r="EA7" s="625"/>
      <c r="EB7" s="625"/>
      <c r="EC7" s="634"/>
    </row>
    <row r="8" spans="2:143" ht="11.25" customHeight="1" x14ac:dyDescent="0.25">
      <c r="B8" s="621" t="s">
        <v>227</v>
      </c>
      <c r="C8" s="622"/>
      <c r="D8" s="622"/>
      <c r="E8" s="622"/>
      <c r="F8" s="622"/>
      <c r="G8" s="622"/>
      <c r="H8" s="622"/>
      <c r="I8" s="622"/>
      <c r="J8" s="622"/>
      <c r="K8" s="622"/>
      <c r="L8" s="622"/>
      <c r="M8" s="622"/>
      <c r="N8" s="622"/>
      <c r="O8" s="622"/>
      <c r="P8" s="622"/>
      <c r="Q8" s="623"/>
      <c r="R8" s="624">
        <v>238</v>
      </c>
      <c r="S8" s="625"/>
      <c r="T8" s="625"/>
      <c r="U8" s="625"/>
      <c r="V8" s="625"/>
      <c r="W8" s="625"/>
      <c r="X8" s="625"/>
      <c r="Y8" s="626"/>
      <c r="Z8" s="627">
        <v>0</v>
      </c>
      <c r="AA8" s="627"/>
      <c r="AB8" s="627"/>
      <c r="AC8" s="627"/>
      <c r="AD8" s="628">
        <v>238</v>
      </c>
      <c r="AE8" s="628"/>
      <c r="AF8" s="628"/>
      <c r="AG8" s="628"/>
      <c r="AH8" s="628"/>
      <c r="AI8" s="628"/>
      <c r="AJ8" s="628"/>
      <c r="AK8" s="628"/>
      <c r="AL8" s="629">
        <v>0</v>
      </c>
      <c r="AM8" s="630"/>
      <c r="AN8" s="630"/>
      <c r="AO8" s="631"/>
      <c r="AP8" s="621" t="s">
        <v>228</v>
      </c>
      <c r="AQ8" s="622"/>
      <c r="AR8" s="622"/>
      <c r="AS8" s="622"/>
      <c r="AT8" s="622"/>
      <c r="AU8" s="622"/>
      <c r="AV8" s="622"/>
      <c r="AW8" s="622"/>
      <c r="AX8" s="622"/>
      <c r="AY8" s="622"/>
      <c r="AZ8" s="622"/>
      <c r="BA8" s="622"/>
      <c r="BB8" s="622"/>
      <c r="BC8" s="622"/>
      <c r="BD8" s="622"/>
      <c r="BE8" s="622"/>
      <c r="BF8" s="623"/>
      <c r="BG8" s="624">
        <v>457</v>
      </c>
      <c r="BH8" s="625"/>
      <c r="BI8" s="625"/>
      <c r="BJ8" s="625"/>
      <c r="BK8" s="625"/>
      <c r="BL8" s="625"/>
      <c r="BM8" s="625"/>
      <c r="BN8" s="626"/>
      <c r="BO8" s="627">
        <v>1.2</v>
      </c>
      <c r="BP8" s="627"/>
      <c r="BQ8" s="627"/>
      <c r="BR8" s="627"/>
      <c r="BS8" s="628" t="s">
        <v>122</v>
      </c>
      <c r="BT8" s="628"/>
      <c r="BU8" s="628"/>
      <c r="BV8" s="628"/>
      <c r="BW8" s="628"/>
      <c r="BX8" s="628"/>
      <c r="BY8" s="628"/>
      <c r="BZ8" s="628"/>
      <c r="CA8" s="628"/>
      <c r="CB8" s="632"/>
      <c r="CD8" s="621" t="s">
        <v>229</v>
      </c>
      <c r="CE8" s="622"/>
      <c r="CF8" s="622"/>
      <c r="CG8" s="622"/>
      <c r="CH8" s="622"/>
      <c r="CI8" s="622"/>
      <c r="CJ8" s="622"/>
      <c r="CK8" s="622"/>
      <c r="CL8" s="622"/>
      <c r="CM8" s="622"/>
      <c r="CN8" s="622"/>
      <c r="CO8" s="622"/>
      <c r="CP8" s="622"/>
      <c r="CQ8" s="623"/>
      <c r="CR8" s="624">
        <v>114845</v>
      </c>
      <c r="CS8" s="625"/>
      <c r="CT8" s="625"/>
      <c r="CU8" s="625"/>
      <c r="CV8" s="625"/>
      <c r="CW8" s="625"/>
      <c r="CX8" s="625"/>
      <c r="CY8" s="626"/>
      <c r="CZ8" s="627">
        <v>7.5</v>
      </c>
      <c r="DA8" s="627"/>
      <c r="DB8" s="627"/>
      <c r="DC8" s="627"/>
      <c r="DD8" s="633" t="s">
        <v>122</v>
      </c>
      <c r="DE8" s="625"/>
      <c r="DF8" s="625"/>
      <c r="DG8" s="625"/>
      <c r="DH8" s="625"/>
      <c r="DI8" s="625"/>
      <c r="DJ8" s="625"/>
      <c r="DK8" s="625"/>
      <c r="DL8" s="625"/>
      <c r="DM8" s="625"/>
      <c r="DN8" s="625"/>
      <c r="DO8" s="625"/>
      <c r="DP8" s="626"/>
      <c r="DQ8" s="633">
        <v>81107</v>
      </c>
      <c r="DR8" s="625"/>
      <c r="DS8" s="625"/>
      <c r="DT8" s="625"/>
      <c r="DU8" s="625"/>
      <c r="DV8" s="625"/>
      <c r="DW8" s="625"/>
      <c r="DX8" s="625"/>
      <c r="DY8" s="625"/>
      <c r="DZ8" s="625"/>
      <c r="EA8" s="625"/>
      <c r="EB8" s="625"/>
      <c r="EC8" s="634"/>
    </row>
    <row r="9" spans="2:143" ht="11.25" customHeight="1" x14ac:dyDescent="0.25">
      <c r="B9" s="621" t="s">
        <v>230</v>
      </c>
      <c r="C9" s="622"/>
      <c r="D9" s="622"/>
      <c r="E9" s="622"/>
      <c r="F9" s="622"/>
      <c r="G9" s="622"/>
      <c r="H9" s="622"/>
      <c r="I9" s="622"/>
      <c r="J9" s="622"/>
      <c r="K9" s="622"/>
      <c r="L9" s="622"/>
      <c r="M9" s="622"/>
      <c r="N9" s="622"/>
      <c r="O9" s="622"/>
      <c r="P9" s="622"/>
      <c r="Q9" s="623"/>
      <c r="R9" s="624">
        <v>300</v>
      </c>
      <c r="S9" s="625"/>
      <c r="T9" s="625"/>
      <c r="U9" s="625"/>
      <c r="V9" s="625"/>
      <c r="W9" s="625"/>
      <c r="X9" s="625"/>
      <c r="Y9" s="626"/>
      <c r="Z9" s="627">
        <v>0</v>
      </c>
      <c r="AA9" s="627"/>
      <c r="AB9" s="627"/>
      <c r="AC9" s="627"/>
      <c r="AD9" s="628">
        <v>300</v>
      </c>
      <c r="AE9" s="628"/>
      <c r="AF9" s="628"/>
      <c r="AG9" s="628"/>
      <c r="AH9" s="628"/>
      <c r="AI9" s="628"/>
      <c r="AJ9" s="628"/>
      <c r="AK9" s="628"/>
      <c r="AL9" s="629">
        <v>0.1</v>
      </c>
      <c r="AM9" s="630"/>
      <c r="AN9" s="630"/>
      <c r="AO9" s="631"/>
      <c r="AP9" s="621" t="s">
        <v>231</v>
      </c>
      <c r="AQ9" s="622"/>
      <c r="AR9" s="622"/>
      <c r="AS9" s="622"/>
      <c r="AT9" s="622"/>
      <c r="AU9" s="622"/>
      <c r="AV9" s="622"/>
      <c r="AW9" s="622"/>
      <c r="AX9" s="622"/>
      <c r="AY9" s="622"/>
      <c r="AZ9" s="622"/>
      <c r="BA9" s="622"/>
      <c r="BB9" s="622"/>
      <c r="BC9" s="622"/>
      <c r="BD9" s="622"/>
      <c r="BE9" s="622"/>
      <c r="BF9" s="623"/>
      <c r="BG9" s="624">
        <v>11262</v>
      </c>
      <c r="BH9" s="625"/>
      <c r="BI9" s="625"/>
      <c r="BJ9" s="625"/>
      <c r="BK9" s="625"/>
      <c r="BL9" s="625"/>
      <c r="BM9" s="625"/>
      <c r="BN9" s="626"/>
      <c r="BO9" s="627">
        <v>28.7</v>
      </c>
      <c r="BP9" s="627"/>
      <c r="BQ9" s="627"/>
      <c r="BR9" s="627"/>
      <c r="BS9" s="628" t="s">
        <v>122</v>
      </c>
      <c r="BT9" s="628"/>
      <c r="BU9" s="628"/>
      <c r="BV9" s="628"/>
      <c r="BW9" s="628"/>
      <c r="BX9" s="628"/>
      <c r="BY9" s="628"/>
      <c r="BZ9" s="628"/>
      <c r="CA9" s="628"/>
      <c r="CB9" s="632"/>
      <c r="CD9" s="621" t="s">
        <v>232</v>
      </c>
      <c r="CE9" s="622"/>
      <c r="CF9" s="622"/>
      <c r="CG9" s="622"/>
      <c r="CH9" s="622"/>
      <c r="CI9" s="622"/>
      <c r="CJ9" s="622"/>
      <c r="CK9" s="622"/>
      <c r="CL9" s="622"/>
      <c r="CM9" s="622"/>
      <c r="CN9" s="622"/>
      <c r="CO9" s="622"/>
      <c r="CP9" s="622"/>
      <c r="CQ9" s="623"/>
      <c r="CR9" s="624">
        <v>113779</v>
      </c>
      <c r="CS9" s="625"/>
      <c r="CT9" s="625"/>
      <c r="CU9" s="625"/>
      <c r="CV9" s="625"/>
      <c r="CW9" s="625"/>
      <c r="CX9" s="625"/>
      <c r="CY9" s="626"/>
      <c r="CZ9" s="627">
        <v>7.5</v>
      </c>
      <c r="DA9" s="627"/>
      <c r="DB9" s="627"/>
      <c r="DC9" s="627"/>
      <c r="DD9" s="633" t="s">
        <v>122</v>
      </c>
      <c r="DE9" s="625"/>
      <c r="DF9" s="625"/>
      <c r="DG9" s="625"/>
      <c r="DH9" s="625"/>
      <c r="DI9" s="625"/>
      <c r="DJ9" s="625"/>
      <c r="DK9" s="625"/>
      <c r="DL9" s="625"/>
      <c r="DM9" s="625"/>
      <c r="DN9" s="625"/>
      <c r="DO9" s="625"/>
      <c r="DP9" s="626"/>
      <c r="DQ9" s="633">
        <v>74156</v>
      </c>
      <c r="DR9" s="625"/>
      <c r="DS9" s="625"/>
      <c r="DT9" s="625"/>
      <c r="DU9" s="625"/>
      <c r="DV9" s="625"/>
      <c r="DW9" s="625"/>
      <c r="DX9" s="625"/>
      <c r="DY9" s="625"/>
      <c r="DZ9" s="625"/>
      <c r="EA9" s="625"/>
      <c r="EB9" s="625"/>
      <c r="EC9" s="634"/>
    </row>
    <row r="10" spans="2:143" ht="11.25" customHeight="1" x14ac:dyDescent="0.25">
      <c r="B10" s="621" t="s">
        <v>233</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234</v>
      </c>
      <c r="AQ10" s="622"/>
      <c r="AR10" s="622"/>
      <c r="AS10" s="622"/>
      <c r="AT10" s="622"/>
      <c r="AU10" s="622"/>
      <c r="AV10" s="622"/>
      <c r="AW10" s="622"/>
      <c r="AX10" s="622"/>
      <c r="AY10" s="622"/>
      <c r="AZ10" s="622"/>
      <c r="BA10" s="622"/>
      <c r="BB10" s="622"/>
      <c r="BC10" s="622"/>
      <c r="BD10" s="622"/>
      <c r="BE10" s="622"/>
      <c r="BF10" s="623"/>
      <c r="BG10" s="624">
        <v>1460</v>
      </c>
      <c r="BH10" s="625"/>
      <c r="BI10" s="625"/>
      <c r="BJ10" s="625"/>
      <c r="BK10" s="625"/>
      <c r="BL10" s="625"/>
      <c r="BM10" s="625"/>
      <c r="BN10" s="626"/>
      <c r="BO10" s="627">
        <v>3.7</v>
      </c>
      <c r="BP10" s="627"/>
      <c r="BQ10" s="627"/>
      <c r="BR10" s="627"/>
      <c r="BS10" s="628" t="s">
        <v>122</v>
      </c>
      <c r="BT10" s="628"/>
      <c r="BU10" s="628"/>
      <c r="BV10" s="628"/>
      <c r="BW10" s="628"/>
      <c r="BX10" s="628"/>
      <c r="BY10" s="628"/>
      <c r="BZ10" s="628"/>
      <c r="CA10" s="628"/>
      <c r="CB10" s="632"/>
      <c r="CD10" s="621" t="s">
        <v>235</v>
      </c>
      <c r="CE10" s="622"/>
      <c r="CF10" s="622"/>
      <c r="CG10" s="622"/>
      <c r="CH10" s="622"/>
      <c r="CI10" s="622"/>
      <c r="CJ10" s="622"/>
      <c r="CK10" s="622"/>
      <c r="CL10" s="622"/>
      <c r="CM10" s="622"/>
      <c r="CN10" s="622"/>
      <c r="CO10" s="622"/>
      <c r="CP10" s="622"/>
      <c r="CQ10" s="623"/>
      <c r="CR10" s="624">
        <v>7</v>
      </c>
      <c r="CS10" s="625"/>
      <c r="CT10" s="625"/>
      <c r="CU10" s="625"/>
      <c r="CV10" s="625"/>
      <c r="CW10" s="625"/>
      <c r="CX10" s="625"/>
      <c r="CY10" s="626"/>
      <c r="CZ10" s="627">
        <v>0</v>
      </c>
      <c r="DA10" s="627"/>
      <c r="DB10" s="627"/>
      <c r="DC10" s="627"/>
      <c r="DD10" s="633" t="s">
        <v>122</v>
      </c>
      <c r="DE10" s="625"/>
      <c r="DF10" s="625"/>
      <c r="DG10" s="625"/>
      <c r="DH10" s="625"/>
      <c r="DI10" s="625"/>
      <c r="DJ10" s="625"/>
      <c r="DK10" s="625"/>
      <c r="DL10" s="625"/>
      <c r="DM10" s="625"/>
      <c r="DN10" s="625"/>
      <c r="DO10" s="625"/>
      <c r="DP10" s="626"/>
      <c r="DQ10" s="633">
        <v>7</v>
      </c>
      <c r="DR10" s="625"/>
      <c r="DS10" s="625"/>
      <c r="DT10" s="625"/>
      <c r="DU10" s="625"/>
      <c r="DV10" s="625"/>
      <c r="DW10" s="625"/>
      <c r="DX10" s="625"/>
      <c r="DY10" s="625"/>
      <c r="DZ10" s="625"/>
      <c r="EA10" s="625"/>
      <c r="EB10" s="625"/>
      <c r="EC10" s="634"/>
    </row>
    <row r="11" spans="2:143" ht="11.25" customHeight="1" x14ac:dyDescent="0.25">
      <c r="B11" s="621" t="s">
        <v>236</v>
      </c>
      <c r="C11" s="622"/>
      <c r="D11" s="622"/>
      <c r="E11" s="622"/>
      <c r="F11" s="622"/>
      <c r="G11" s="622"/>
      <c r="H11" s="622"/>
      <c r="I11" s="622"/>
      <c r="J11" s="622"/>
      <c r="K11" s="622"/>
      <c r="L11" s="622"/>
      <c r="M11" s="622"/>
      <c r="N11" s="622"/>
      <c r="O11" s="622"/>
      <c r="P11" s="622"/>
      <c r="Q11" s="623"/>
      <c r="R11" s="624">
        <v>10116</v>
      </c>
      <c r="S11" s="625"/>
      <c r="T11" s="625"/>
      <c r="U11" s="625"/>
      <c r="V11" s="625"/>
      <c r="W11" s="625"/>
      <c r="X11" s="625"/>
      <c r="Y11" s="626"/>
      <c r="Z11" s="629">
        <v>0.6</v>
      </c>
      <c r="AA11" s="630"/>
      <c r="AB11" s="630"/>
      <c r="AC11" s="636"/>
      <c r="AD11" s="633">
        <v>10116</v>
      </c>
      <c r="AE11" s="625"/>
      <c r="AF11" s="625"/>
      <c r="AG11" s="625"/>
      <c r="AH11" s="625"/>
      <c r="AI11" s="625"/>
      <c r="AJ11" s="625"/>
      <c r="AK11" s="626"/>
      <c r="AL11" s="629">
        <v>1.9</v>
      </c>
      <c r="AM11" s="630"/>
      <c r="AN11" s="630"/>
      <c r="AO11" s="631"/>
      <c r="AP11" s="621" t="s">
        <v>237</v>
      </c>
      <c r="AQ11" s="622"/>
      <c r="AR11" s="622"/>
      <c r="AS11" s="622"/>
      <c r="AT11" s="622"/>
      <c r="AU11" s="622"/>
      <c r="AV11" s="622"/>
      <c r="AW11" s="622"/>
      <c r="AX11" s="622"/>
      <c r="AY11" s="622"/>
      <c r="AZ11" s="622"/>
      <c r="BA11" s="622"/>
      <c r="BB11" s="622"/>
      <c r="BC11" s="622"/>
      <c r="BD11" s="622"/>
      <c r="BE11" s="622"/>
      <c r="BF11" s="623"/>
      <c r="BG11" s="624">
        <v>940</v>
      </c>
      <c r="BH11" s="625"/>
      <c r="BI11" s="625"/>
      <c r="BJ11" s="625"/>
      <c r="BK11" s="625"/>
      <c r="BL11" s="625"/>
      <c r="BM11" s="625"/>
      <c r="BN11" s="626"/>
      <c r="BO11" s="627">
        <v>2.4</v>
      </c>
      <c r="BP11" s="627"/>
      <c r="BQ11" s="627"/>
      <c r="BR11" s="627"/>
      <c r="BS11" s="628">
        <v>153</v>
      </c>
      <c r="BT11" s="628"/>
      <c r="BU11" s="628"/>
      <c r="BV11" s="628"/>
      <c r="BW11" s="628"/>
      <c r="BX11" s="628"/>
      <c r="BY11" s="628"/>
      <c r="BZ11" s="628"/>
      <c r="CA11" s="628"/>
      <c r="CB11" s="632"/>
      <c r="CD11" s="621" t="s">
        <v>238</v>
      </c>
      <c r="CE11" s="622"/>
      <c r="CF11" s="622"/>
      <c r="CG11" s="622"/>
      <c r="CH11" s="622"/>
      <c r="CI11" s="622"/>
      <c r="CJ11" s="622"/>
      <c r="CK11" s="622"/>
      <c r="CL11" s="622"/>
      <c r="CM11" s="622"/>
      <c r="CN11" s="622"/>
      <c r="CO11" s="622"/>
      <c r="CP11" s="622"/>
      <c r="CQ11" s="623"/>
      <c r="CR11" s="624">
        <v>135644</v>
      </c>
      <c r="CS11" s="625"/>
      <c r="CT11" s="625"/>
      <c r="CU11" s="625"/>
      <c r="CV11" s="625"/>
      <c r="CW11" s="625"/>
      <c r="CX11" s="625"/>
      <c r="CY11" s="626"/>
      <c r="CZ11" s="627">
        <v>8.9</v>
      </c>
      <c r="DA11" s="627"/>
      <c r="DB11" s="627"/>
      <c r="DC11" s="627"/>
      <c r="DD11" s="633">
        <v>60483</v>
      </c>
      <c r="DE11" s="625"/>
      <c r="DF11" s="625"/>
      <c r="DG11" s="625"/>
      <c r="DH11" s="625"/>
      <c r="DI11" s="625"/>
      <c r="DJ11" s="625"/>
      <c r="DK11" s="625"/>
      <c r="DL11" s="625"/>
      <c r="DM11" s="625"/>
      <c r="DN11" s="625"/>
      <c r="DO11" s="625"/>
      <c r="DP11" s="626"/>
      <c r="DQ11" s="633">
        <v>57670</v>
      </c>
      <c r="DR11" s="625"/>
      <c r="DS11" s="625"/>
      <c r="DT11" s="625"/>
      <c r="DU11" s="625"/>
      <c r="DV11" s="625"/>
      <c r="DW11" s="625"/>
      <c r="DX11" s="625"/>
      <c r="DY11" s="625"/>
      <c r="DZ11" s="625"/>
      <c r="EA11" s="625"/>
      <c r="EB11" s="625"/>
      <c r="EC11" s="634"/>
    </row>
    <row r="12" spans="2:143" ht="11.25" customHeight="1" x14ac:dyDescent="0.25">
      <c r="B12" s="621" t="s">
        <v>239</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240</v>
      </c>
      <c r="AQ12" s="622"/>
      <c r="AR12" s="622"/>
      <c r="AS12" s="622"/>
      <c r="AT12" s="622"/>
      <c r="AU12" s="622"/>
      <c r="AV12" s="622"/>
      <c r="AW12" s="622"/>
      <c r="AX12" s="622"/>
      <c r="AY12" s="622"/>
      <c r="AZ12" s="622"/>
      <c r="BA12" s="622"/>
      <c r="BB12" s="622"/>
      <c r="BC12" s="622"/>
      <c r="BD12" s="622"/>
      <c r="BE12" s="622"/>
      <c r="BF12" s="623"/>
      <c r="BG12" s="624">
        <v>22077</v>
      </c>
      <c r="BH12" s="625"/>
      <c r="BI12" s="625"/>
      <c r="BJ12" s="625"/>
      <c r="BK12" s="625"/>
      <c r="BL12" s="625"/>
      <c r="BM12" s="625"/>
      <c r="BN12" s="626"/>
      <c r="BO12" s="627">
        <v>56.3</v>
      </c>
      <c r="BP12" s="627"/>
      <c r="BQ12" s="627"/>
      <c r="BR12" s="627"/>
      <c r="BS12" s="628" t="s">
        <v>122</v>
      </c>
      <c r="BT12" s="628"/>
      <c r="BU12" s="628"/>
      <c r="BV12" s="628"/>
      <c r="BW12" s="628"/>
      <c r="BX12" s="628"/>
      <c r="BY12" s="628"/>
      <c r="BZ12" s="628"/>
      <c r="CA12" s="628"/>
      <c r="CB12" s="632"/>
      <c r="CD12" s="621" t="s">
        <v>241</v>
      </c>
      <c r="CE12" s="622"/>
      <c r="CF12" s="622"/>
      <c r="CG12" s="622"/>
      <c r="CH12" s="622"/>
      <c r="CI12" s="622"/>
      <c r="CJ12" s="622"/>
      <c r="CK12" s="622"/>
      <c r="CL12" s="622"/>
      <c r="CM12" s="622"/>
      <c r="CN12" s="622"/>
      <c r="CO12" s="622"/>
      <c r="CP12" s="622"/>
      <c r="CQ12" s="623"/>
      <c r="CR12" s="624">
        <v>44906</v>
      </c>
      <c r="CS12" s="625"/>
      <c r="CT12" s="625"/>
      <c r="CU12" s="625"/>
      <c r="CV12" s="625"/>
      <c r="CW12" s="625"/>
      <c r="CX12" s="625"/>
      <c r="CY12" s="626"/>
      <c r="CZ12" s="627">
        <v>2.9</v>
      </c>
      <c r="DA12" s="627"/>
      <c r="DB12" s="627"/>
      <c r="DC12" s="627"/>
      <c r="DD12" s="633">
        <v>15703</v>
      </c>
      <c r="DE12" s="625"/>
      <c r="DF12" s="625"/>
      <c r="DG12" s="625"/>
      <c r="DH12" s="625"/>
      <c r="DI12" s="625"/>
      <c r="DJ12" s="625"/>
      <c r="DK12" s="625"/>
      <c r="DL12" s="625"/>
      <c r="DM12" s="625"/>
      <c r="DN12" s="625"/>
      <c r="DO12" s="625"/>
      <c r="DP12" s="626"/>
      <c r="DQ12" s="633">
        <v>17550</v>
      </c>
      <c r="DR12" s="625"/>
      <c r="DS12" s="625"/>
      <c r="DT12" s="625"/>
      <c r="DU12" s="625"/>
      <c r="DV12" s="625"/>
      <c r="DW12" s="625"/>
      <c r="DX12" s="625"/>
      <c r="DY12" s="625"/>
      <c r="DZ12" s="625"/>
      <c r="EA12" s="625"/>
      <c r="EB12" s="625"/>
      <c r="EC12" s="634"/>
    </row>
    <row r="13" spans="2:143" ht="11.25" customHeight="1" x14ac:dyDescent="0.25">
      <c r="B13" s="621" t="s">
        <v>242</v>
      </c>
      <c r="C13" s="622"/>
      <c r="D13" s="622"/>
      <c r="E13" s="622"/>
      <c r="F13" s="622"/>
      <c r="G13" s="622"/>
      <c r="H13" s="622"/>
      <c r="I13" s="622"/>
      <c r="J13" s="622"/>
      <c r="K13" s="622"/>
      <c r="L13" s="622"/>
      <c r="M13" s="622"/>
      <c r="N13" s="622"/>
      <c r="O13" s="622"/>
      <c r="P13" s="622"/>
      <c r="Q13" s="623"/>
      <c r="R13" s="624">
        <v>2</v>
      </c>
      <c r="S13" s="625"/>
      <c r="T13" s="625"/>
      <c r="U13" s="625"/>
      <c r="V13" s="625"/>
      <c r="W13" s="625"/>
      <c r="X13" s="625"/>
      <c r="Y13" s="626"/>
      <c r="Z13" s="627">
        <v>0</v>
      </c>
      <c r="AA13" s="627"/>
      <c r="AB13" s="627"/>
      <c r="AC13" s="627"/>
      <c r="AD13" s="628">
        <v>2</v>
      </c>
      <c r="AE13" s="628"/>
      <c r="AF13" s="628"/>
      <c r="AG13" s="628"/>
      <c r="AH13" s="628"/>
      <c r="AI13" s="628"/>
      <c r="AJ13" s="628"/>
      <c r="AK13" s="628"/>
      <c r="AL13" s="629">
        <v>0</v>
      </c>
      <c r="AM13" s="630"/>
      <c r="AN13" s="630"/>
      <c r="AO13" s="631"/>
      <c r="AP13" s="621" t="s">
        <v>243</v>
      </c>
      <c r="AQ13" s="622"/>
      <c r="AR13" s="622"/>
      <c r="AS13" s="622"/>
      <c r="AT13" s="622"/>
      <c r="AU13" s="622"/>
      <c r="AV13" s="622"/>
      <c r="AW13" s="622"/>
      <c r="AX13" s="622"/>
      <c r="AY13" s="622"/>
      <c r="AZ13" s="622"/>
      <c r="BA13" s="622"/>
      <c r="BB13" s="622"/>
      <c r="BC13" s="622"/>
      <c r="BD13" s="622"/>
      <c r="BE13" s="622"/>
      <c r="BF13" s="623"/>
      <c r="BG13" s="624">
        <v>22077</v>
      </c>
      <c r="BH13" s="625"/>
      <c r="BI13" s="625"/>
      <c r="BJ13" s="625"/>
      <c r="BK13" s="625"/>
      <c r="BL13" s="625"/>
      <c r="BM13" s="625"/>
      <c r="BN13" s="626"/>
      <c r="BO13" s="627">
        <v>56.3</v>
      </c>
      <c r="BP13" s="627"/>
      <c r="BQ13" s="627"/>
      <c r="BR13" s="627"/>
      <c r="BS13" s="628" t="s">
        <v>122</v>
      </c>
      <c r="BT13" s="628"/>
      <c r="BU13" s="628"/>
      <c r="BV13" s="628"/>
      <c r="BW13" s="628"/>
      <c r="BX13" s="628"/>
      <c r="BY13" s="628"/>
      <c r="BZ13" s="628"/>
      <c r="CA13" s="628"/>
      <c r="CB13" s="632"/>
      <c r="CD13" s="621" t="s">
        <v>244</v>
      </c>
      <c r="CE13" s="622"/>
      <c r="CF13" s="622"/>
      <c r="CG13" s="622"/>
      <c r="CH13" s="622"/>
      <c r="CI13" s="622"/>
      <c r="CJ13" s="622"/>
      <c r="CK13" s="622"/>
      <c r="CL13" s="622"/>
      <c r="CM13" s="622"/>
      <c r="CN13" s="622"/>
      <c r="CO13" s="622"/>
      <c r="CP13" s="622"/>
      <c r="CQ13" s="623"/>
      <c r="CR13" s="624">
        <v>72440</v>
      </c>
      <c r="CS13" s="625"/>
      <c r="CT13" s="625"/>
      <c r="CU13" s="625"/>
      <c r="CV13" s="625"/>
      <c r="CW13" s="625"/>
      <c r="CX13" s="625"/>
      <c r="CY13" s="626"/>
      <c r="CZ13" s="627">
        <v>4.7</v>
      </c>
      <c r="DA13" s="627"/>
      <c r="DB13" s="627"/>
      <c r="DC13" s="627"/>
      <c r="DD13" s="633">
        <v>10780</v>
      </c>
      <c r="DE13" s="625"/>
      <c r="DF13" s="625"/>
      <c r="DG13" s="625"/>
      <c r="DH13" s="625"/>
      <c r="DI13" s="625"/>
      <c r="DJ13" s="625"/>
      <c r="DK13" s="625"/>
      <c r="DL13" s="625"/>
      <c r="DM13" s="625"/>
      <c r="DN13" s="625"/>
      <c r="DO13" s="625"/>
      <c r="DP13" s="626"/>
      <c r="DQ13" s="633">
        <v>22740</v>
      </c>
      <c r="DR13" s="625"/>
      <c r="DS13" s="625"/>
      <c r="DT13" s="625"/>
      <c r="DU13" s="625"/>
      <c r="DV13" s="625"/>
      <c r="DW13" s="625"/>
      <c r="DX13" s="625"/>
      <c r="DY13" s="625"/>
      <c r="DZ13" s="625"/>
      <c r="EA13" s="625"/>
      <c r="EB13" s="625"/>
      <c r="EC13" s="634"/>
    </row>
    <row r="14" spans="2:143" ht="11.25" customHeight="1" x14ac:dyDescent="0.25">
      <c r="B14" s="621" t="s">
        <v>245</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246</v>
      </c>
      <c r="AQ14" s="622"/>
      <c r="AR14" s="622"/>
      <c r="AS14" s="622"/>
      <c r="AT14" s="622"/>
      <c r="AU14" s="622"/>
      <c r="AV14" s="622"/>
      <c r="AW14" s="622"/>
      <c r="AX14" s="622"/>
      <c r="AY14" s="622"/>
      <c r="AZ14" s="622"/>
      <c r="BA14" s="622"/>
      <c r="BB14" s="622"/>
      <c r="BC14" s="622"/>
      <c r="BD14" s="622"/>
      <c r="BE14" s="622"/>
      <c r="BF14" s="623"/>
      <c r="BG14" s="624">
        <v>1352</v>
      </c>
      <c r="BH14" s="625"/>
      <c r="BI14" s="625"/>
      <c r="BJ14" s="625"/>
      <c r="BK14" s="625"/>
      <c r="BL14" s="625"/>
      <c r="BM14" s="625"/>
      <c r="BN14" s="626"/>
      <c r="BO14" s="627">
        <v>3.4</v>
      </c>
      <c r="BP14" s="627"/>
      <c r="BQ14" s="627"/>
      <c r="BR14" s="627"/>
      <c r="BS14" s="628" t="s">
        <v>122</v>
      </c>
      <c r="BT14" s="628"/>
      <c r="BU14" s="628"/>
      <c r="BV14" s="628"/>
      <c r="BW14" s="628"/>
      <c r="BX14" s="628"/>
      <c r="BY14" s="628"/>
      <c r="BZ14" s="628"/>
      <c r="CA14" s="628"/>
      <c r="CB14" s="632"/>
      <c r="CD14" s="621" t="s">
        <v>247</v>
      </c>
      <c r="CE14" s="622"/>
      <c r="CF14" s="622"/>
      <c r="CG14" s="622"/>
      <c r="CH14" s="622"/>
      <c r="CI14" s="622"/>
      <c r="CJ14" s="622"/>
      <c r="CK14" s="622"/>
      <c r="CL14" s="622"/>
      <c r="CM14" s="622"/>
      <c r="CN14" s="622"/>
      <c r="CO14" s="622"/>
      <c r="CP14" s="622"/>
      <c r="CQ14" s="623"/>
      <c r="CR14" s="624">
        <v>125552</v>
      </c>
      <c r="CS14" s="625"/>
      <c r="CT14" s="625"/>
      <c r="CU14" s="625"/>
      <c r="CV14" s="625"/>
      <c r="CW14" s="625"/>
      <c r="CX14" s="625"/>
      <c r="CY14" s="626"/>
      <c r="CZ14" s="627">
        <v>8.1999999999999993</v>
      </c>
      <c r="DA14" s="627"/>
      <c r="DB14" s="627"/>
      <c r="DC14" s="627"/>
      <c r="DD14" s="633">
        <v>92950</v>
      </c>
      <c r="DE14" s="625"/>
      <c r="DF14" s="625"/>
      <c r="DG14" s="625"/>
      <c r="DH14" s="625"/>
      <c r="DI14" s="625"/>
      <c r="DJ14" s="625"/>
      <c r="DK14" s="625"/>
      <c r="DL14" s="625"/>
      <c r="DM14" s="625"/>
      <c r="DN14" s="625"/>
      <c r="DO14" s="625"/>
      <c r="DP14" s="626"/>
      <c r="DQ14" s="633">
        <v>21989</v>
      </c>
      <c r="DR14" s="625"/>
      <c r="DS14" s="625"/>
      <c r="DT14" s="625"/>
      <c r="DU14" s="625"/>
      <c r="DV14" s="625"/>
      <c r="DW14" s="625"/>
      <c r="DX14" s="625"/>
      <c r="DY14" s="625"/>
      <c r="DZ14" s="625"/>
      <c r="EA14" s="625"/>
      <c r="EB14" s="625"/>
      <c r="EC14" s="634"/>
    </row>
    <row r="15" spans="2:143" ht="11.25" customHeight="1" x14ac:dyDescent="0.25">
      <c r="B15" s="621" t="s">
        <v>248</v>
      </c>
      <c r="C15" s="622"/>
      <c r="D15" s="622"/>
      <c r="E15" s="622"/>
      <c r="F15" s="622"/>
      <c r="G15" s="622"/>
      <c r="H15" s="622"/>
      <c r="I15" s="622"/>
      <c r="J15" s="622"/>
      <c r="K15" s="622"/>
      <c r="L15" s="622"/>
      <c r="M15" s="622"/>
      <c r="N15" s="622"/>
      <c r="O15" s="622"/>
      <c r="P15" s="622"/>
      <c r="Q15" s="623"/>
      <c r="R15" s="624">
        <v>616</v>
      </c>
      <c r="S15" s="625"/>
      <c r="T15" s="625"/>
      <c r="U15" s="625"/>
      <c r="V15" s="625"/>
      <c r="W15" s="625"/>
      <c r="X15" s="625"/>
      <c r="Y15" s="626"/>
      <c r="Z15" s="627">
        <v>0</v>
      </c>
      <c r="AA15" s="627"/>
      <c r="AB15" s="627"/>
      <c r="AC15" s="627"/>
      <c r="AD15" s="628">
        <v>616</v>
      </c>
      <c r="AE15" s="628"/>
      <c r="AF15" s="628"/>
      <c r="AG15" s="628"/>
      <c r="AH15" s="628"/>
      <c r="AI15" s="628"/>
      <c r="AJ15" s="628"/>
      <c r="AK15" s="628"/>
      <c r="AL15" s="629">
        <v>0.1</v>
      </c>
      <c r="AM15" s="630"/>
      <c r="AN15" s="630"/>
      <c r="AO15" s="631"/>
      <c r="AP15" s="621" t="s">
        <v>249</v>
      </c>
      <c r="AQ15" s="622"/>
      <c r="AR15" s="622"/>
      <c r="AS15" s="622"/>
      <c r="AT15" s="622"/>
      <c r="AU15" s="622"/>
      <c r="AV15" s="622"/>
      <c r="AW15" s="622"/>
      <c r="AX15" s="622"/>
      <c r="AY15" s="622"/>
      <c r="AZ15" s="622"/>
      <c r="BA15" s="622"/>
      <c r="BB15" s="622"/>
      <c r="BC15" s="622"/>
      <c r="BD15" s="622"/>
      <c r="BE15" s="622"/>
      <c r="BF15" s="623"/>
      <c r="BG15" s="624">
        <v>1671</v>
      </c>
      <c r="BH15" s="625"/>
      <c r="BI15" s="625"/>
      <c r="BJ15" s="625"/>
      <c r="BK15" s="625"/>
      <c r="BL15" s="625"/>
      <c r="BM15" s="625"/>
      <c r="BN15" s="626"/>
      <c r="BO15" s="627">
        <v>4.3</v>
      </c>
      <c r="BP15" s="627"/>
      <c r="BQ15" s="627"/>
      <c r="BR15" s="627"/>
      <c r="BS15" s="628" t="s">
        <v>122</v>
      </c>
      <c r="BT15" s="628"/>
      <c r="BU15" s="628"/>
      <c r="BV15" s="628"/>
      <c r="BW15" s="628"/>
      <c r="BX15" s="628"/>
      <c r="BY15" s="628"/>
      <c r="BZ15" s="628"/>
      <c r="CA15" s="628"/>
      <c r="CB15" s="632"/>
      <c r="CD15" s="621" t="s">
        <v>250</v>
      </c>
      <c r="CE15" s="622"/>
      <c r="CF15" s="622"/>
      <c r="CG15" s="622"/>
      <c r="CH15" s="622"/>
      <c r="CI15" s="622"/>
      <c r="CJ15" s="622"/>
      <c r="CK15" s="622"/>
      <c r="CL15" s="622"/>
      <c r="CM15" s="622"/>
      <c r="CN15" s="622"/>
      <c r="CO15" s="622"/>
      <c r="CP15" s="622"/>
      <c r="CQ15" s="623"/>
      <c r="CR15" s="624">
        <v>274978</v>
      </c>
      <c r="CS15" s="625"/>
      <c r="CT15" s="625"/>
      <c r="CU15" s="625"/>
      <c r="CV15" s="625"/>
      <c r="CW15" s="625"/>
      <c r="CX15" s="625"/>
      <c r="CY15" s="626"/>
      <c r="CZ15" s="627">
        <v>18</v>
      </c>
      <c r="DA15" s="627"/>
      <c r="DB15" s="627"/>
      <c r="DC15" s="627"/>
      <c r="DD15" s="633">
        <v>180959</v>
      </c>
      <c r="DE15" s="625"/>
      <c r="DF15" s="625"/>
      <c r="DG15" s="625"/>
      <c r="DH15" s="625"/>
      <c r="DI15" s="625"/>
      <c r="DJ15" s="625"/>
      <c r="DK15" s="625"/>
      <c r="DL15" s="625"/>
      <c r="DM15" s="625"/>
      <c r="DN15" s="625"/>
      <c r="DO15" s="625"/>
      <c r="DP15" s="626"/>
      <c r="DQ15" s="633">
        <v>68842</v>
      </c>
      <c r="DR15" s="625"/>
      <c r="DS15" s="625"/>
      <c r="DT15" s="625"/>
      <c r="DU15" s="625"/>
      <c r="DV15" s="625"/>
      <c r="DW15" s="625"/>
      <c r="DX15" s="625"/>
      <c r="DY15" s="625"/>
      <c r="DZ15" s="625"/>
      <c r="EA15" s="625"/>
      <c r="EB15" s="625"/>
      <c r="EC15" s="634"/>
    </row>
    <row r="16" spans="2:143" ht="11.25" customHeight="1" x14ac:dyDescent="0.25">
      <c r="B16" s="621" t="s">
        <v>251</v>
      </c>
      <c r="C16" s="622"/>
      <c r="D16" s="622"/>
      <c r="E16" s="622"/>
      <c r="F16" s="622"/>
      <c r="G16" s="622"/>
      <c r="H16" s="622"/>
      <c r="I16" s="622"/>
      <c r="J16" s="622"/>
      <c r="K16" s="622"/>
      <c r="L16" s="622"/>
      <c r="M16" s="622"/>
      <c r="N16" s="622"/>
      <c r="O16" s="622"/>
      <c r="P16" s="622"/>
      <c r="Q16" s="623"/>
      <c r="R16" s="624">
        <v>1214</v>
      </c>
      <c r="S16" s="625"/>
      <c r="T16" s="625"/>
      <c r="U16" s="625"/>
      <c r="V16" s="625"/>
      <c r="W16" s="625"/>
      <c r="X16" s="625"/>
      <c r="Y16" s="626"/>
      <c r="Z16" s="627">
        <v>0.1</v>
      </c>
      <c r="AA16" s="627"/>
      <c r="AB16" s="627"/>
      <c r="AC16" s="627"/>
      <c r="AD16" s="628">
        <v>1214</v>
      </c>
      <c r="AE16" s="628"/>
      <c r="AF16" s="628"/>
      <c r="AG16" s="628"/>
      <c r="AH16" s="628"/>
      <c r="AI16" s="628"/>
      <c r="AJ16" s="628"/>
      <c r="AK16" s="628"/>
      <c r="AL16" s="629">
        <v>0.2</v>
      </c>
      <c r="AM16" s="630"/>
      <c r="AN16" s="630"/>
      <c r="AO16" s="631"/>
      <c r="AP16" s="621" t="s">
        <v>252</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253</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25">
      <c r="B17" s="621" t="s">
        <v>254</v>
      </c>
      <c r="C17" s="622"/>
      <c r="D17" s="622"/>
      <c r="E17" s="622"/>
      <c r="F17" s="622"/>
      <c r="G17" s="622"/>
      <c r="H17" s="622"/>
      <c r="I17" s="622"/>
      <c r="J17" s="622"/>
      <c r="K17" s="622"/>
      <c r="L17" s="622"/>
      <c r="M17" s="622"/>
      <c r="N17" s="622"/>
      <c r="O17" s="622"/>
      <c r="P17" s="622"/>
      <c r="Q17" s="623"/>
      <c r="R17" s="624">
        <v>1067</v>
      </c>
      <c r="S17" s="625"/>
      <c r="T17" s="625"/>
      <c r="U17" s="625"/>
      <c r="V17" s="625"/>
      <c r="W17" s="625"/>
      <c r="X17" s="625"/>
      <c r="Y17" s="626"/>
      <c r="Z17" s="627">
        <v>0.1</v>
      </c>
      <c r="AA17" s="627"/>
      <c r="AB17" s="627"/>
      <c r="AC17" s="627"/>
      <c r="AD17" s="628">
        <v>1067</v>
      </c>
      <c r="AE17" s="628"/>
      <c r="AF17" s="628"/>
      <c r="AG17" s="628"/>
      <c r="AH17" s="628"/>
      <c r="AI17" s="628"/>
      <c r="AJ17" s="628"/>
      <c r="AK17" s="628"/>
      <c r="AL17" s="629">
        <v>0.2</v>
      </c>
      <c r="AM17" s="630"/>
      <c r="AN17" s="630"/>
      <c r="AO17" s="631"/>
      <c r="AP17" s="621" t="s">
        <v>255</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256</v>
      </c>
      <c r="CE17" s="622"/>
      <c r="CF17" s="622"/>
      <c r="CG17" s="622"/>
      <c r="CH17" s="622"/>
      <c r="CI17" s="622"/>
      <c r="CJ17" s="622"/>
      <c r="CK17" s="622"/>
      <c r="CL17" s="622"/>
      <c r="CM17" s="622"/>
      <c r="CN17" s="622"/>
      <c r="CO17" s="622"/>
      <c r="CP17" s="622"/>
      <c r="CQ17" s="623"/>
      <c r="CR17" s="624">
        <v>104288</v>
      </c>
      <c r="CS17" s="625"/>
      <c r="CT17" s="625"/>
      <c r="CU17" s="625"/>
      <c r="CV17" s="625"/>
      <c r="CW17" s="625"/>
      <c r="CX17" s="625"/>
      <c r="CY17" s="626"/>
      <c r="CZ17" s="627">
        <v>6.8</v>
      </c>
      <c r="DA17" s="627"/>
      <c r="DB17" s="627"/>
      <c r="DC17" s="627"/>
      <c r="DD17" s="633" t="s">
        <v>122</v>
      </c>
      <c r="DE17" s="625"/>
      <c r="DF17" s="625"/>
      <c r="DG17" s="625"/>
      <c r="DH17" s="625"/>
      <c r="DI17" s="625"/>
      <c r="DJ17" s="625"/>
      <c r="DK17" s="625"/>
      <c r="DL17" s="625"/>
      <c r="DM17" s="625"/>
      <c r="DN17" s="625"/>
      <c r="DO17" s="625"/>
      <c r="DP17" s="626"/>
      <c r="DQ17" s="633">
        <v>104288</v>
      </c>
      <c r="DR17" s="625"/>
      <c r="DS17" s="625"/>
      <c r="DT17" s="625"/>
      <c r="DU17" s="625"/>
      <c r="DV17" s="625"/>
      <c r="DW17" s="625"/>
      <c r="DX17" s="625"/>
      <c r="DY17" s="625"/>
      <c r="DZ17" s="625"/>
      <c r="EA17" s="625"/>
      <c r="EB17" s="625"/>
      <c r="EC17" s="634"/>
    </row>
    <row r="18" spans="2:133" ht="11.25" customHeight="1" x14ac:dyDescent="0.25">
      <c r="B18" s="621" t="s">
        <v>257</v>
      </c>
      <c r="C18" s="622"/>
      <c r="D18" s="622"/>
      <c r="E18" s="622"/>
      <c r="F18" s="622"/>
      <c r="G18" s="622"/>
      <c r="H18" s="622"/>
      <c r="I18" s="622"/>
      <c r="J18" s="622"/>
      <c r="K18" s="622"/>
      <c r="L18" s="622"/>
      <c r="M18" s="622"/>
      <c r="N18" s="622"/>
      <c r="O18" s="622"/>
      <c r="P18" s="622"/>
      <c r="Q18" s="623"/>
      <c r="R18" s="624" t="s">
        <v>122</v>
      </c>
      <c r="S18" s="625"/>
      <c r="T18" s="625"/>
      <c r="U18" s="625"/>
      <c r="V18" s="625"/>
      <c r="W18" s="625"/>
      <c r="X18" s="625"/>
      <c r="Y18" s="626"/>
      <c r="Z18" s="627" t="s">
        <v>122</v>
      </c>
      <c r="AA18" s="627"/>
      <c r="AB18" s="627"/>
      <c r="AC18" s="627"/>
      <c r="AD18" s="628" t="s">
        <v>122</v>
      </c>
      <c r="AE18" s="628"/>
      <c r="AF18" s="628"/>
      <c r="AG18" s="628"/>
      <c r="AH18" s="628"/>
      <c r="AI18" s="628"/>
      <c r="AJ18" s="628"/>
      <c r="AK18" s="628"/>
      <c r="AL18" s="629" t="s">
        <v>122</v>
      </c>
      <c r="AM18" s="630"/>
      <c r="AN18" s="630"/>
      <c r="AO18" s="631"/>
      <c r="AP18" s="621" t="s">
        <v>258</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259</v>
      </c>
      <c r="CE18" s="622"/>
      <c r="CF18" s="622"/>
      <c r="CG18" s="622"/>
      <c r="CH18" s="622"/>
      <c r="CI18" s="622"/>
      <c r="CJ18" s="622"/>
      <c r="CK18" s="622"/>
      <c r="CL18" s="622"/>
      <c r="CM18" s="622"/>
      <c r="CN18" s="622"/>
      <c r="CO18" s="622"/>
      <c r="CP18" s="622"/>
      <c r="CQ18" s="623"/>
      <c r="CR18" s="624">
        <v>1085</v>
      </c>
      <c r="CS18" s="625"/>
      <c r="CT18" s="625"/>
      <c r="CU18" s="625"/>
      <c r="CV18" s="625"/>
      <c r="CW18" s="625"/>
      <c r="CX18" s="625"/>
      <c r="CY18" s="626"/>
      <c r="CZ18" s="627">
        <v>0.1</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5">
      <c r="B19" s="621" t="s">
        <v>260</v>
      </c>
      <c r="C19" s="622"/>
      <c r="D19" s="622"/>
      <c r="E19" s="622"/>
      <c r="F19" s="622"/>
      <c r="G19" s="622"/>
      <c r="H19" s="622"/>
      <c r="I19" s="622"/>
      <c r="J19" s="622"/>
      <c r="K19" s="622"/>
      <c r="L19" s="622"/>
      <c r="M19" s="622"/>
      <c r="N19" s="622"/>
      <c r="O19" s="622"/>
      <c r="P19" s="622"/>
      <c r="Q19" s="623"/>
      <c r="R19" s="624">
        <v>1067</v>
      </c>
      <c r="S19" s="625"/>
      <c r="T19" s="625"/>
      <c r="U19" s="625"/>
      <c r="V19" s="625"/>
      <c r="W19" s="625"/>
      <c r="X19" s="625"/>
      <c r="Y19" s="626"/>
      <c r="Z19" s="627">
        <v>0.1</v>
      </c>
      <c r="AA19" s="627"/>
      <c r="AB19" s="627"/>
      <c r="AC19" s="627"/>
      <c r="AD19" s="628">
        <v>1067</v>
      </c>
      <c r="AE19" s="628"/>
      <c r="AF19" s="628"/>
      <c r="AG19" s="628"/>
      <c r="AH19" s="628"/>
      <c r="AI19" s="628"/>
      <c r="AJ19" s="628"/>
      <c r="AK19" s="628"/>
      <c r="AL19" s="629">
        <v>0.2</v>
      </c>
      <c r="AM19" s="630"/>
      <c r="AN19" s="630"/>
      <c r="AO19" s="631"/>
      <c r="AP19" s="621" t="s">
        <v>261</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27" t="s">
        <v>122</v>
      </c>
      <c r="BP19" s="627"/>
      <c r="BQ19" s="627"/>
      <c r="BR19" s="627"/>
      <c r="BS19" s="628" t="s">
        <v>122</v>
      </c>
      <c r="BT19" s="628"/>
      <c r="BU19" s="628"/>
      <c r="BV19" s="628"/>
      <c r="BW19" s="628"/>
      <c r="BX19" s="628"/>
      <c r="BY19" s="628"/>
      <c r="BZ19" s="628"/>
      <c r="CA19" s="628"/>
      <c r="CB19" s="632"/>
      <c r="CD19" s="621" t="s">
        <v>262</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5">
      <c r="B20" s="637" t="s">
        <v>263</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264</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27" t="s">
        <v>122</v>
      </c>
      <c r="BP20" s="627"/>
      <c r="BQ20" s="627"/>
      <c r="BR20" s="627"/>
      <c r="BS20" s="628" t="s">
        <v>122</v>
      </c>
      <c r="BT20" s="628"/>
      <c r="BU20" s="628"/>
      <c r="BV20" s="628"/>
      <c r="BW20" s="628"/>
      <c r="BX20" s="628"/>
      <c r="BY20" s="628"/>
      <c r="BZ20" s="628"/>
      <c r="CA20" s="628"/>
      <c r="CB20" s="632"/>
      <c r="CD20" s="621" t="s">
        <v>265</v>
      </c>
      <c r="CE20" s="622"/>
      <c r="CF20" s="622"/>
      <c r="CG20" s="622"/>
      <c r="CH20" s="622"/>
      <c r="CI20" s="622"/>
      <c r="CJ20" s="622"/>
      <c r="CK20" s="622"/>
      <c r="CL20" s="622"/>
      <c r="CM20" s="622"/>
      <c r="CN20" s="622"/>
      <c r="CO20" s="622"/>
      <c r="CP20" s="622"/>
      <c r="CQ20" s="623"/>
      <c r="CR20" s="624">
        <v>1525923</v>
      </c>
      <c r="CS20" s="625"/>
      <c r="CT20" s="625"/>
      <c r="CU20" s="625"/>
      <c r="CV20" s="625"/>
      <c r="CW20" s="625"/>
      <c r="CX20" s="625"/>
      <c r="CY20" s="626"/>
      <c r="CZ20" s="627">
        <v>100</v>
      </c>
      <c r="DA20" s="627"/>
      <c r="DB20" s="627"/>
      <c r="DC20" s="627"/>
      <c r="DD20" s="633">
        <v>362040</v>
      </c>
      <c r="DE20" s="625"/>
      <c r="DF20" s="625"/>
      <c r="DG20" s="625"/>
      <c r="DH20" s="625"/>
      <c r="DI20" s="625"/>
      <c r="DJ20" s="625"/>
      <c r="DK20" s="625"/>
      <c r="DL20" s="625"/>
      <c r="DM20" s="625"/>
      <c r="DN20" s="625"/>
      <c r="DO20" s="625"/>
      <c r="DP20" s="626"/>
      <c r="DQ20" s="633">
        <v>913213</v>
      </c>
      <c r="DR20" s="625"/>
      <c r="DS20" s="625"/>
      <c r="DT20" s="625"/>
      <c r="DU20" s="625"/>
      <c r="DV20" s="625"/>
      <c r="DW20" s="625"/>
      <c r="DX20" s="625"/>
      <c r="DY20" s="625"/>
      <c r="DZ20" s="625"/>
      <c r="EA20" s="625"/>
      <c r="EB20" s="625"/>
      <c r="EC20" s="634"/>
    </row>
    <row r="21" spans="2:133" ht="11.25" customHeight="1" x14ac:dyDescent="0.25">
      <c r="B21" s="621" t="s">
        <v>266</v>
      </c>
      <c r="C21" s="622"/>
      <c r="D21" s="622"/>
      <c r="E21" s="622"/>
      <c r="F21" s="622"/>
      <c r="G21" s="622"/>
      <c r="H21" s="622"/>
      <c r="I21" s="622"/>
      <c r="J21" s="622"/>
      <c r="K21" s="622"/>
      <c r="L21" s="622"/>
      <c r="M21" s="622"/>
      <c r="N21" s="622"/>
      <c r="O21" s="622"/>
      <c r="P21" s="622"/>
      <c r="Q21" s="623"/>
      <c r="R21" s="624">
        <v>759168</v>
      </c>
      <c r="S21" s="625"/>
      <c r="T21" s="625"/>
      <c r="U21" s="625"/>
      <c r="V21" s="625"/>
      <c r="W21" s="625"/>
      <c r="X21" s="625"/>
      <c r="Y21" s="626"/>
      <c r="Z21" s="627">
        <v>42.5</v>
      </c>
      <c r="AA21" s="627"/>
      <c r="AB21" s="627"/>
      <c r="AC21" s="627"/>
      <c r="AD21" s="628">
        <v>486151</v>
      </c>
      <c r="AE21" s="628"/>
      <c r="AF21" s="628"/>
      <c r="AG21" s="628"/>
      <c r="AH21" s="628"/>
      <c r="AI21" s="628"/>
      <c r="AJ21" s="628"/>
      <c r="AK21" s="628"/>
      <c r="AL21" s="629">
        <v>89.2</v>
      </c>
      <c r="AM21" s="630"/>
      <c r="AN21" s="630"/>
      <c r="AO21" s="631"/>
      <c r="AP21" s="621" t="s">
        <v>267</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5">
      <c r="B22" s="621" t="s">
        <v>268</v>
      </c>
      <c r="C22" s="622"/>
      <c r="D22" s="622"/>
      <c r="E22" s="622"/>
      <c r="F22" s="622"/>
      <c r="G22" s="622"/>
      <c r="H22" s="622"/>
      <c r="I22" s="622"/>
      <c r="J22" s="622"/>
      <c r="K22" s="622"/>
      <c r="L22" s="622"/>
      <c r="M22" s="622"/>
      <c r="N22" s="622"/>
      <c r="O22" s="622"/>
      <c r="P22" s="622"/>
      <c r="Q22" s="623"/>
      <c r="R22" s="624">
        <v>486151</v>
      </c>
      <c r="S22" s="625"/>
      <c r="T22" s="625"/>
      <c r="U22" s="625"/>
      <c r="V22" s="625"/>
      <c r="W22" s="625"/>
      <c r="X22" s="625"/>
      <c r="Y22" s="626"/>
      <c r="Z22" s="627">
        <v>27.2</v>
      </c>
      <c r="AA22" s="627"/>
      <c r="AB22" s="627"/>
      <c r="AC22" s="627"/>
      <c r="AD22" s="628">
        <v>486151</v>
      </c>
      <c r="AE22" s="628"/>
      <c r="AF22" s="628"/>
      <c r="AG22" s="628"/>
      <c r="AH22" s="628"/>
      <c r="AI22" s="628"/>
      <c r="AJ22" s="628"/>
      <c r="AK22" s="628"/>
      <c r="AL22" s="629">
        <v>89.2</v>
      </c>
      <c r="AM22" s="630"/>
      <c r="AN22" s="630"/>
      <c r="AO22" s="631"/>
      <c r="AP22" s="621" t="s">
        <v>269</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270</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5">
      <c r="B23" s="621" t="s">
        <v>271</v>
      </c>
      <c r="C23" s="622"/>
      <c r="D23" s="622"/>
      <c r="E23" s="622"/>
      <c r="F23" s="622"/>
      <c r="G23" s="622"/>
      <c r="H23" s="622"/>
      <c r="I23" s="622"/>
      <c r="J23" s="622"/>
      <c r="K23" s="622"/>
      <c r="L23" s="622"/>
      <c r="M23" s="622"/>
      <c r="N23" s="622"/>
      <c r="O23" s="622"/>
      <c r="P23" s="622"/>
      <c r="Q23" s="623"/>
      <c r="R23" s="624">
        <v>273017</v>
      </c>
      <c r="S23" s="625"/>
      <c r="T23" s="625"/>
      <c r="U23" s="625"/>
      <c r="V23" s="625"/>
      <c r="W23" s="625"/>
      <c r="X23" s="625"/>
      <c r="Y23" s="626"/>
      <c r="Z23" s="627">
        <v>15.3</v>
      </c>
      <c r="AA23" s="627"/>
      <c r="AB23" s="627"/>
      <c r="AC23" s="627"/>
      <c r="AD23" s="628" t="s">
        <v>122</v>
      </c>
      <c r="AE23" s="628"/>
      <c r="AF23" s="628"/>
      <c r="AG23" s="628"/>
      <c r="AH23" s="628"/>
      <c r="AI23" s="628"/>
      <c r="AJ23" s="628"/>
      <c r="AK23" s="628"/>
      <c r="AL23" s="629" t="s">
        <v>122</v>
      </c>
      <c r="AM23" s="630"/>
      <c r="AN23" s="630"/>
      <c r="AO23" s="631"/>
      <c r="AP23" s="621" t="s">
        <v>272</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212</v>
      </c>
      <c r="CE23" s="607"/>
      <c r="CF23" s="607"/>
      <c r="CG23" s="607"/>
      <c r="CH23" s="607"/>
      <c r="CI23" s="607"/>
      <c r="CJ23" s="607"/>
      <c r="CK23" s="607"/>
      <c r="CL23" s="607"/>
      <c r="CM23" s="607"/>
      <c r="CN23" s="607"/>
      <c r="CO23" s="607"/>
      <c r="CP23" s="607"/>
      <c r="CQ23" s="608"/>
      <c r="CR23" s="606" t="s">
        <v>273</v>
      </c>
      <c r="CS23" s="607"/>
      <c r="CT23" s="607"/>
      <c r="CU23" s="607"/>
      <c r="CV23" s="607"/>
      <c r="CW23" s="607"/>
      <c r="CX23" s="607"/>
      <c r="CY23" s="608"/>
      <c r="CZ23" s="606" t="s">
        <v>274</v>
      </c>
      <c r="DA23" s="607"/>
      <c r="DB23" s="607"/>
      <c r="DC23" s="608"/>
      <c r="DD23" s="606" t="s">
        <v>275</v>
      </c>
      <c r="DE23" s="607"/>
      <c r="DF23" s="607"/>
      <c r="DG23" s="607"/>
      <c r="DH23" s="607"/>
      <c r="DI23" s="607"/>
      <c r="DJ23" s="607"/>
      <c r="DK23" s="608"/>
      <c r="DL23" s="651" t="s">
        <v>276</v>
      </c>
      <c r="DM23" s="652"/>
      <c r="DN23" s="652"/>
      <c r="DO23" s="652"/>
      <c r="DP23" s="652"/>
      <c r="DQ23" s="652"/>
      <c r="DR23" s="652"/>
      <c r="DS23" s="652"/>
      <c r="DT23" s="652"/>
      <c r="DU23" s="652"/>
      <c r="DV23" s="653"/>
      <c r="DW23" s="606" t="s">
        <v>277</v>
      </c>
      <c r="DX23" s="607"/>
      <c r="DY23" s="607"/>
      <c r="DZ23" s="607"/>
      <c r="EA23" s="607"/>
      <c r="EB23" s="607"/>
      <c r="EC23" s="608"/>
    </row>
    <row r="24" spans="2:133" ht="11.25" customHeight="1" x14ac:dyDescent="0.25">
      <c r="B24" s="621" t="s">
        <v>278</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279</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280</v>
      </c>
      <c r="CE24" s="611"/>
      <c r="CF24" s="611"/>
      <c r="CG24" s="611"/>
      <c r="CH24" s="611"/>
      <c r="CI24" s="611"/>
      <c r="CJ24" s="611"/>
      <c r="CK24" s="611"/>
      <c r="CL24" s="611"/>
      <c r="CM24" s="611"/>
      <c r="CN24" s="611"/>
      <c r="CO24" s="611"/>
      <c r="CP24" s="611"/>
      <c r="CQ24" s="612"/>
      <c r="CR24" s="613">
        <v>420063</v>
      </c>
      <c r="CS24" s="614"/>
      <c r="CT24" s="614"/>
      <c r="CU24" s="614"/>
      <c r="CV24" s="614"/>
      <c r="CW24" s="614"/>
      <c r="CX24" s="614"/>
      <c r="CY24" s="615"/>
      <c r="CZ24" s="618">
        <v>27.5</v>
      </c>
      <c r="DA24" s="619"/>
      <c r="DB24" s="619"/>
      <c r="DC24" s="635"/>
      <c r="DD24" s="654">
        <v>373000</v>
      </c>
      <c r="DE24" s="614"/>
      <c r="DF24" s="614"/>
      <c r="DG24" s="614"/>
      <c r="DH24" s="614"/>
      <c r="DI24" s="614"/>
      <c r="DJ24" s="614"/>
      <c r="DK24" s="615"/>
      <c r="DL24" s="654">
        <v>342103</v>
      </c>
      <c r="DM24" s="614"/>
      <c r="DN24" s="614"/>
      <c r="DO24" s="614"/>
      <c r="DP24" s="614"/>
      <c r="DQ24" s="614"/>
      <c r="DR24" s="614"/>
      <c r="DS24" s="614"/>
      <c r="DT24" s="614"/>
      <c r="DU24" s="614"/>
      <c r="DV24" s="615"/>
      <c r="DW24" s="618">
        <v>62.8</v>
      </c>
      <c r="DX24" s="619"/>
      <c r="DY24" s="619"/>
      <c r="DZ24" s="619"/>
      <c r="EA24" s="619"/>
      <c r="EB24" s="619"/>
      <c r="EC24" s="620"/>
    </row>
    <row r="25" spans="2:133" ht="11.25" customHeight="1" x14ac:dyDescent="0.25">
      <c r="B25" s="621" t="s">
        <v>281</v>
      </c>
      <c r="C25" s="622"/>
      <c r="D25" s="622"/>
      <c r="E25" s="622"/>
      <c r="F25" s="622"/>
      <c r="G25" s="622"/>
      <c r="H25" s="622"/>
      <c r="I25" s="622"/>
      <c r="J25" s="622"/>
      <c r="K25" s="622"/>
      <c r="L25" s="622"/>
      <c r="M25" s="622"/>
      <c r="N25" s="622"/>
      <c r="O25" s="622"/>
      <c r="P25" s="622"/>
      <c r="Q25" s="623"/>
      <c r="R25" s="624">
        <v>817541</v>
      </c>
      <c r="S25" s="625"/>
      <c r="T25" s="625"/>
      <c r="U25" s="625"/>
      <c r="V25" s="625"/>
      <c r="W25" s="625"/>
      <c r="X25" s="625"/>
      <c r="Y25" s="626"/>
      <c r="Z25" s="627">
        <v>45.7</v>
      </c>
      <c r="AA25" s="627"/>
      <c r="AB25" s="627"/>
      <c r="AC25" s="627"/>
      <c r="AD25" s="628">
        <v>544524</v>
      </c>
      <c r="AE25" s="628"/>
      <c r="AF25" s="628"/>
      <c r="AG25" s="628"/>
      <c r="AH25" s="628"/>
      <c r="AI25" s="628"/>
      <c r="AJ25" s="628"/>
      <c r="AK25" s="628"/>
      <c r="AL25" s="629">
        <v>99.9</v>
      </c>
      <c r="AM25" s="630"/>
      <c r="AN25" s="630"/>
      <c r="AO25" s="631"/>
      <c r="AP25" s="621" t="s">
        <v>282</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283</v>
      </c>
      <c r="CE25" s="622"/>
      <c r="CF25" s="622"/>
      <c r="CG25" s="622"/>
      <c r="CH25" s="622"/>
      <c r="CI25" s="622"/>
      <c r="CJ25" s="622"/>
      <c r="CK25" s="622"/>
      <c r="CL25" s="622"/>
      <c r="CM25" s="622"/>
      <c r="CN25" s="622"/>
      <c r="CO25" s="622"/>
      <c r="CP25" s="622"/>
      <c r="CQ25" s="623"/>
      <c r="CR25" s="624">
        <v>299689</v>
      </c>
      <c r="CS25" s="657"/>
      <c r="CT25" s="657"/>
      <c r="CU25" s="657"/>
      <c r="CV25" s="657"/>
      <c r="CW25" s="657"/>
      <c r="CX25" s="657"/>
      <c r="CY25" s="658"/>
      <c r="CZ25" s="629">
        <v>19.600000000000001</v>
      </c>
      <c r="DA25" s="655"/>
      <c r="DB25" s="655"/>
      <c r="DC25" s="659"/>
      <c r="DD25" s="633">
        <v>263255</v>
      </c>
      <c r="DE25" s="657"/>
      <c r="DF25" s="657"/>
      <c r="DG25" s="657"/>
      <c r="DH25" s="657"/>
      <c r="DI25" s="657"/>
      <c r="DJ25" s="657"/>
      <c r="DK25" s="658"/>
      <c r="DL25" s="633">
        <v>232801</v>
      </c>
      <c r="DM25" s="657"/>
      <c r="DN25" s="657"/>
      <c r="DO25" s="657"/>
      <c r="DP25" s="657"/>
      <c r="DQ25" s="657"/>
      <c r="DR25" s="657"/>
      <c r="DS25" s="657"/>
      <c r="DT25" s="657"/>
      <c r="DU25" s="657"/>
      <c r="DV25" s="658"/>
      <c r="DW25" s="629">
        <v>42.7</v>
      </c>
      <c r="DX25" s="655"/>
      <c r="DY25" s="655"/>
      <c r="DZ25" s="655"/>
      <c r="EA25" s="655"/>
      <c r="EB25" s="655"/>
      <c r="EC25" s="656"/>
    </row>
    <row r="26" spans="2:133" ht="11.25" customHeight="1" x14ac:dyDescent="0.25">
      <c r="B26" s="621" t="s">
        <v>284</v>
      </c>
      <c r="C26" s="622"/>
      <c r="D26" s="622"/>
      <c r="E26" s="622"/>
      <c r="F26" s="622"/>
      <c r="G26" s="622"/>
      <c r="H26" s="622"/>
      <c r="I26" s="622"/>
      <c r="J26" s="622"/>
      <c r="K26" s="622"/>
      <c r="L26" s="622"/>
      <c r="M26" s="622"/>
      <c r="N26" s="622"/>
      <c r="O26" s="622"/>
      <c r="P26" s="622"/>
      <c r="Q26" s="623"/>
      <c r="R26" s="624" t="s">
        <v>122</v>
      </c>
      <c r="S26" s="625"/>
      <c r="T26" s="625"/>
      <c r="U26" s="625"/>
      <c r="V26" s="625"/>
      <c r="W26" s="625"/>
      <c r="X26" s="625"/>
      <c r="Y26" s="626"/>
      <c r="Z26" s="627" t="s">
        <v>122</v>
      </c>
      <c r="AA26" s="627"/>
      <c r="AB26" s="627"/>
      <c r="AC26" s="627"/>
      <c r="AD26" s="628" t="s">
        <v>122</v>
      </c>
      <c r="AE26" s="628"/>
      <c r="AF26" s="628"/>
      <c r="AG26" s="628"/>
      <c r="AH26" s="628"/>
      <c r="AI26" s="628"/>
      <c r="AJ26" s="628"/>
      <c r="AK26" s="628"/>
      <c r="AL26" s="629" t="s">
        <v>122</v>
      </c>
      <c r="AM26" s="630"/>
      <c r="AN26" s="630"/>
      <c r="AO26" s="631"/>
      <c r="AP26" s="621" t="s">
        <v>285</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286</v>
      </c>
      <c r="CE26" s="622"/>
      <c r="CF26" s="622"/>
      <c r="CG26" s="622"/>
      <c r="CH26" s="622"/>
      <c r="CI26" s="622"/>
      <c r="CJ26" s="622"/>
      <c r="CK26" s="622"/>
      <c r="CL26" s="622"/>
      <c r="CM26" s="622"/>
      <c r="CN26" s="622"/>
      <c r="CO26" s="622"/>
      <c r="CP26" s="622"/>
      <c r="CQ26" s="623"/>
      <c r="CR26" s="624">
        <v>179808</v>
      </c>
      <c r="CS26" s="625"/>
      <c r="CT26" s="625"/>
      <c r="CU26" s="625"/>
      <c r="CV26" s="625"/>
      <c r="CW26" s="625"/>
      <c r="CX26" s="625"/>
      <c r="CY26" s="626"/>
      <c r="CZ26" s="629">
        <v>11.8</v>
      </c>
      <c r="DA26" s="655"/>
      <c r="DB26" s="655"/>
      <c r="DC26" s="659"/>
      <c r="DD26" s="633">
        <v>146352</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5"/>
      <c r="DY26" s="655"/>
      <c r="DZ26" s="655"/>
      <c r="EA26" s="655"/>
      <c r="EB26" s="655"/>
      <c r="EC26" s="656"/>
    </row>
    <row r="27" spans="2:133" ht="11.25" customHeight="1" x14ac:dyDescent="0.25">
      <c r="B27" s="621" t="s">
        <v>287</v>
      </c>
      <c r="C27" s="622"/>
      <c r="D27" s="622"/>
      <c r="E27" s="622"/>
      <c r="F27" s="622"/>
      <c r="G27" s="622"/>
      <c r="H27" s="622"/>
      <c r="I27" s="622"/>
      <c r="J27" s="622"/>
      <c r="K27" s="622"/>
      <c r="L27" s="622"/>
      <c r="M27" s="622"/>
      <c r="N27" s="622"/>
      <c r="O27" s="622"/>
      <c r="P27" s="622"/>
      <c r="Q27" s="623"/>
      <c r="R27" s="624">
        <v>7562</v>
      </c>
      <c r="S27" s="625"/>
      <c r="T27" s="625"/>
      <c r="U27" s="625"/>
      <c r="V27" s="625"/>
      <c r="W27" s="625"/>
      <c r="X27" s="625"/>
      <c r="Y27" s="626"/>
      <c r="Z27" s="627">
        <v>0.4</v>
      </c>
      <c r="AA27" s="627"/>
      <c r="AB27" s="627"/>
      <c r="AC27" s="627"/>
      <c r="AD27" s="628" t="s">
        <v>122</v>
      </c>
      <c r="AE27" s="628"/>
      <c r="AF27" s="628"/>
      <c r="AG27" s="628"/>
      <c r="AH27" s="628"/>
      <c r="AI27" s="628"/>
      <c r="AJ27" s="628"/>
      <c r="AK27" s="628"/>
      <c r="AL27" s="629" t="s">
        <v>122</v>
      </c>
      <c r="AM27" s="630"/>
      <c r="AN27" s="630"/>
      <c r="AO27" s="631"/>
      <c r="AP27" s="621" t="s">
        <v>288</v>
      </c>
      <c r="AQ27" s="622"/>
      <c r="AR27" s="622"/>
      <c r="AS27" s="622"/>
      <c r="AT27" s="622"/>
      <c r="AU27" s="622"/>
      <c r="AV27" s="622"/>
      <c r="AW27" s="622"/>
      <c r="AX27" s="622"/>
      <c r="AY27" s="622"/>
      <c r="AZ27" s="622"/>
      <c r="BA27" s="622"/>
      <c r="BB27" s="622"/>
      <c r="BC27" s="622"/>
      <c r="BD27" s="622"/>
      <c r="BE27" s="622"/>
      <c r="BF27" s="623"/>
      <c r="BG27" s="624">
        <v>39219</v>
      </c>
      <c r="BH27" s="625"/>
      <c r="BI27" s="625"/>
      <c r="BJ27" s="625"/>
      <c r="BK27" s="625"/>
      <c r="BL27" s="625"/>
      <c r="BM27" s="625"/>
      <c r="BN27" s="626"/>
      <c r="BO27" s="627">
        <v>100</v>
      </c>
      <c r="BP27" s="627"/>
      <c r="BQ27" s="627"/>
      <c r="BR27" s="627"/>
      <c r="BS27" s="628">
        <v>153</v>
      </c>
      <c r="BT27" s="628"/>
      <c r="BU27" s="628"/>
      <c r="BV27" s="628"/>
      <c r="BW27" s="628"/>
      <c r="BX27" s="628"/>
      <c r="BY27" s="628"/>
      <c r="BZ27" s="628"/>
      <c r="CA27" s="628"/>
      <c r="CB27" s="632"/>
      <c r="CD27" s="621" t="s">
        <v>289</v>
      </c>
      <c r="CE27" s="622"/>
      <c r="CF27" s="622"/>
      <c r="CG27" s="622"/>
      <c r="CH27" s="622"/>
      <c r="CI27" s="622"/>
      <c r="CJ27" s="622"/>
      <c r="CK27" s="622"/>
      <c r="CL27" s="622"/>
      <c r="CM27" s="622"/>
      <c r="CN27" s="622"/>
      <c r="CO27" s="622"/>
      <c r="CP27" s="622"/>
      <c r="CQ27" s="623"/>
      <c r="CR27" s="624">
        <v>16086</v>
      </c>
      <c r="CS27" s="657"/>
      <c r="CT27" s="657"/>
      <c r="CU27" s="657"/>
      <c r="CV27" s="657"/>
      <c r="CW27" s="657"/>
      <c r="CX27" s="657"/>
      <c r="CY27" s="658"/>
      <c r="CZ27" s="629">
        <v>1.1000000000000001</v>
      </c>
      <c r="DA27" s="655"/>
      <c r="DB27" s="655"/>
      <c r="DC27" s="659"/>
      <c r="DD27" s="633">
        <v>5457</v>
      </c>
      <c r="DE27" s="657"/>
      <c r="DF27" s="657"/>
      <c r="DG27" s="657"/>
      <c r="DH27" s="657"/>
      <c r="DI27" s="657"/>
      <c r="DJ27" s="657"/>
      <c r="DK27" s="658"/>
      <c r="DL27" s="633">
        <v>5014</v>
      </c>
      <c r="DM27" s="657"/>
      <c r="DN27" s="657"/>
      <c r="DO27" s="657"/>
      <c r="DP27" s="657"/>
      <c r="DQ27" s="657"/>
      <c r="DR27" s="657"/>
      <c r="DS27" s="657"/>
      <c r="DT27" s="657"/>
      <c r="DU27" s="657"/>
      <c r="DV27" s="658"/>
      <c r="DW27" s="629">
        <v>0.9</v>
      </c>
      <c r="DX27" s="655"/>
      <c r="DY27" s="655"/>
      <c r="DZ27" s="655"/>
      <c r="EA27" s="655"/>
      <c r="EB27" s="655"/>
      <c r="EC27" s="656"/>
    </row>
    <row r="28" spans="2:133" ht="11.25" customHeight="1" x14ac:dyDescent="0.25">
      <c r="B28" s="621" t="s">
        <v>290</v>
      </c>
      <c r="C28" s="622"/>
      <c r="D28" s="622"/>
      <c r="E28" s="622"/>
      <c r="F28" s="622"/>
      <c r="G28" s="622"/>
      <c r="H28" s="622"/>
      <c r="I28" s="622"/>
      <c r="J28" s="622"/>
      <c r="K28" s="622"/>
      <c r="L28" s="622"/>
      <c r="M28" s="622"/>
      <c r="N28" s="622"/>
      <c r="O28" s="622"/>
      <c r="P28" s="622"/>
      <c r="Q28" s="623"/>
      <c r="R28" s="624">
        <v>38088</v>
      </c>
      <c r="S28" s="625"/>
      <c r="T28" s="625"/>
      <c r="U28" s="625"/>
      <c r="V28" s="625"/>
      <c r="W28" s="625"/>
      <c r="X28" s="625"/>
      <c r="Y28" s="626"/>
      <c r="Z28" s="627">
        <v>2.1</v>
      </c>
      <c r="AA28" s="627"/>
      <c r="AB28" s="627"/>
      <c r="AC28" s="627"/>
      <c r="AD28" s="628" t="s">
        <v>122</v>
      </c>
      <c r="AE28" s="628"/>
      <c r="AF28" s="628"/>
      <c r="AG28" s="628"/>
      <c r="AH28" s="628"/>
      <c r="AI28" s="628"/>
      <c r="AJ28" s="628"/>
      <c r="AK28" s="628"/>
      <c r="AL28" s="629" t="s">
        <v>122</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291</v>
      </c>
      <c r="CE28" s="622"/>
      <c r="CF28" s="622"/>
      <c r="CG28" s="622"/>
      <c r="CH28" s="622"/>
      <c r="CI28" s="622"/>
      <c r="CJ28" s="622"/>
      <c r="CK28" s="622"/>
      <c r="CL28" s="622"/>
      <c r="CM28" s="622"/>
      <c r="CN28" s="622"/>
      <c r="CO28" s="622"/>
      <c r="CP28" s="622"/>
      <c r="CQ28" s="623"/>
      <c r="CR28" s="624">
        <v>104288</v>
      </c>
      <c r="CS28" s="625"/>
      <c r="CT28" s="625"/>
      <c r="CU28" s="625"/>
      <c r="CV28" s="625"/>
      <c r="CW28" s="625"/>
      <c r="CX28" s="625"/>
      <c r="CY28" s="626"/>
      <c r="CZ28" s="629">
        <v>6.8</v>
      </c>
      <c r="DA28" s="655"/>
      <c r="DB28" s="655"/>
      <c r="DC28" s="659"/>
      <c r="DD28" s="633">
        <v>104288</v>
      </c>
      <c r="DE28" s="625"/>
      <c r="DF28" s="625"/>
      <c r="DG28" s="625"/>
      <c r="DH28" s="625"/>
      <c r="DI28" s="625"/>
      <c r="DJ28" s="625"/>
      <c r="DK28" s="626"/>
      <c r="DL28" s="633">
        <v>104288</v>
      </c>
      <c r="DM28" s="625"/>
      <c r="DN28" s="625"/>
      <c r="DO28" s="625"/>
      <c r="DP28" s="625"/>
      <c r="DQ28" s="625"/>
      <c r="DR28" s="625"/>
      <c r="DS28" s="625"/>
      <c r="DT28" s="625"/>
      <c r="DU28" s="625"/>
      <c r="DV28" s="626"/>
      <c r="DW28" s="629">
        <v>19.100000000000001</v>
      </c>
      <c r="DX28" s="655"/>
      <c r="DY28" s="655"/>
      <c r="DZ28" s="655"/>
      <c r="EA28" s="655"/>
      <c r="EB28" s="655"/>
      <c r="EC28" s="656"/>
    </row>
    <row r="29" spans="2:133" ht="11.25" customHeight="1" x14ac:dyDescent="0.25">
      <c r="B29" s="621" t="s">
        <v>292</v>
      </c>
      <c r="C29" s="622"/>
      <c r="D29" s="622"/>
      <c r="E29" s="622"/>
      <c r="F29" s="622"/>
      <c r="G29" s="622"/>
      <c r="H29" s="622"/>
      <c r="I29" s="622"/>
      <c r="J29" s="622"/>
      <c r="K29" s="622"/>
      <c r="L29" s="622"/>
      <c r="M29" s="622"/>
      <c r="N29" s="622"/>
      <c r="O29" s="622"/>
      <c r="P29" s="622"/>
      <c r="Q29" s="623"/>
      <c r="R29" s="624">
        <v>2084</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293</v>
      </c>
      <c r="CE29" s="661"/>
      <c r="CF29" s="621" t="s">
        <v>66</v>
      </c>
      <c r="CG29" s="622"/>
      <c r="CH29" s="622"/>
      <c r="CI29" s="622"/>
      <c r="CJ29" s="622"/>
      <c r="CK29" s="622"/>
      <c r="CL29" s="622"/>
      <c r="CM29" s="622"/>
      <c r="CN29" s="622"/>
      <c r="CO29" s="622"/>
      <c r="CP29" s="622"/>
      <c r="CQ29" s="623"/>
      <c r="CR29" s="624">
        <v>104288</v>
      </c>
      <c r="CS29" s="657"/>
      <c r="CT29" s="657"/>
      <c r="CU29" s="657"/>
      <c r="CV29" s="657"/>
      <c r="CW29" s="657"/>
      <c r="CX29" s="657"/>
      <c r="CY29" s="658"/>
      <c r="CZ29" s="629">
        <v>6.8</v>
      </c>
      <c r="DA29" s="655"/>
      <c r="DB29" s="655"/>
      <c r="DC29" s="659"/>
      <c r="DD29" s="633">
        <v>104288</v>
      </c>
      <c r="DE29" s="657"/>
      <c r="DF29" s="657"/>
      <c r="DG29" s="657"/>
      <c r="DH29" s="657"/>
      <c r="DI29" s="657"/>
      <c r="DJ29" s="657"/>
      <c r="DK29" s="658"/>
      <c r="DL29" s="633">
        <v>104288</v>
      </c>
      <c r="DM29" s="657"/>
      <c r="DN29" s="657"/>
      <c r="DO29" s="657"/>
      <c r="DP29" s="657"/>
      <c r="DQ29" s="657"/>
      <c r="DR29" s="657"/>
      <c r="DS29" s="657"/>
      <c r="DT29" s="657"/>
      <c r="DU29" s="657"/>
      <c r="DV29" s="658"/>
      <c r="DW29" s="629">
        <v>19.100000000000001</v>
      </c>
      <c r="DX29" s="655"/>
      <c r="DY29" s="655"/>
      <c r="DZ29" s="655"/>
      <c r="EA29" s="655"/>
      <c r="EB29" s="655"/>
      <c r="EC29" s="656"/>
    </row>
    <row r="30" spans="2:133" ht="11.25" customHeight="1" x14ac:dyDescent="0.25">
      <c r="B30" s="621" t="s">
        <v>294</v>
      </c>
      <c r="C30" s="622"/>
      <c r="D30" s="622"/>
      <c r="E30" s="622"/>
      <c r="F30" s="622"/>
      <c r="G30" s="622"/>
      <c r="H30" s="622"/>
      <c r="I30" s="622"/>
      <c r="J30" s="622"/>
      <c r="K30" s="622"/>
      <c r="L30" s="622"/>
      <c r="M30" s="622"/>
      <c r="N30" s="622"/>
      <c r="O30" s="622"/>
      <c r="P30" s="622"/>
      <c r="Q30" s="623"/>
      <c r="R30" s="624">
        <v>115512</v>
      </c>
      <c r="S30" s="625"/>
      <c r="T30" s="625"/>
      <c r="U30" s="625"/>
      <c r="V30" s="625"/>
      <c r="W30" s="625"/>
      <c r="X30" s="625"/>
      <c r="Y30" s="626"/>
      <c r="Z30" s="627">
        <v>6.5</v>
      </c>
      <c r="AA30" s="627"/>
      <c r="AB30" s="627"/>
      <c r="AC30" s="627"/>
      <c r="AD30" s="628" t="s">
        <v>122</v>
      </c>
      <c r="AE30" s="628"/>
      <c r="AF30" s="628"/>
      <c r="AG30" s="628"/>
      <c r="AH30" s="628"/>
      <c r="AI30" s="628"/>
      <c r="AJ30" s="628"/>
      <c r="AK30" s="628"/>
      <c r="AL30" s="629" t="s">
        <v>122</v>
      </c>
      <c r="AM30" s="630"/>
      <c r="AN30" s="630"/>
      <c r="AO30" s="631"/>
      <c r="AP30" s="606" t="s">
        <v>212</v>
      </c>
      <c r="AQ30" s="607"/>
      <c r="AR30" s="607"/>
      <c r="AS30" s="607"/>
      <c r="AT30" s="607"/>
      <c r="AU30" s="607"/>
      <c r="AV30" s="607"/>
      <c r="AW30" s="607"/>
      <c r="AX30" s="607"/>
      <c r="AY30" s="607"/>
      <c r="AZ30" s="607"/>
      <c r="BA30" s="607"/>
      <c r="BB30" s="607"/>
      <c r="BC30" s="607"/>
      <c r="BD30" s="607"/>
      <c r="BE30" s="607"/>
      <c r="BF30" s="608"/>
      <c r="BG30" s="606" t="s">
        <v>295</v>
      </c>
      <c r="BH30" s="666"/>
      <c r="BI30" s="666"/>
      <c r="BJ30" s="666"/>
      <c r="BK30" s="666"/>
      <c r="BL30" s="666"/>
      <c r="BM30" s="666"/>
      <c r="BN30" s="666"/>
      <c r="BO30" s="666"/>
      <c r="BP30" s="666"/>
      <c r="BQ30" s="667"/>
      <c r="BR30" s="606" t="s">
        <v>296</v>
      </c>
      <c r="BS30" s="666"/>
      <c r="BT30" s="666"/>
      <c r="BU30" s="666"/>
      <c r="BV30" s="666"/>
      <c r="BW30" s="666"/>
      <c r="BX30" s="666"/>
      <c r="BY30" s="666"/>
      <c r="BZ30" s="666"/>
      <c r="CA30" s="666"/>
      <c r="CB30" s="667"/>
      <c r="CD30" s="662"/>
      <c r="CE30" s="663"/>
      <c r="CF30" s="621" t="s">
        <v>297</v>
      </c>
      <c r="CG30" s="622"/>
      <c r="CH30" s="622"/>
      <c r="CI30" s="622"/>
      <c r="CJ30" s="622"/>
      <c r="CK30" s="622"/>
      <c r="CL30" s="622"/>
      <c r="CM30" s="622"/>
      <c r="CN30" s="622"/>
      <c r="CO30" s="622"/>
      <c r="CP30" s="622"/>
      <c r="CQ30" s="623"/>
      <c r="CR30" s="624">
        <v>100874</v>
      </c>
      <c r="CS30" s="625"/>
      <c r="CT30" s="625"/>
      <c r="CU30" s="625"/>
      <c r="CV30" s="625"/>
      <c r="CW30" s="625"/>
      <c r="CX30" s="625"/>
      <c r="CY30" s="626"/>
      <c r="CZ30" s="629">
        <v>6.6</v>
      </c>
      <c r="DA30" s="655"/>
      <c r="DB30" s="655"/>
      <c r="DC30" s="659"/>
      <c r="DD30" s="633">
        <v>100874</v>
      </c>
      <c r="DE30" s="625"/>
      <c r="DF30" s="625"/>
      <c r="DG30" s="625"/>
      <c r="DH30" s="625"/>
      <c r="DI30" s="625"/>
      <c r="DJ30" s="625"/>
      <c r="DK30" s="626"/>
      <c r="DL30" s="633">
        <v>100874</v>
      </c>
      <c r="DM30" s="625"/>
      <c r="DN30" s="625"/>
      <c r="DO30" s="625"/>
      <c r="DP30" s="625"/>
      <c r="DQ30" s="625"/>
      <c r="DR30" s="625"/>
      <c r="DS30" s="625"/>
      <c r="DT30" s="625"/>
      <c r="DU30" s="625"/>
      <c r="DV30" s="626"/>
      <c r="DW30" s="629">
        <v>18.5</v>
      </c>
      <c r="DX30" s="655"/>
      <c r="DY30" s="655"/>
      <c r="DZ30" s="655"/>
      <c r="EA30" s="655"/>
      <c r="EB30" s="655"/>
      <c r="EC30" s="656"/>
    </row>
    <row r="31" spans="2:133" ht="11.25" customHeight="1" x14ac:dyDescent="0.25">
      <c r="B31" s="637" t="s">
        <v>298</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299</v>
      </c>
      <c r="AQ31" s="671"/>
      <c r="AR31" s="671"/>
      <c r="AS31" s="671"/>
      <c r="AT31" s="676" t="s">
        <v>300</v>
      </c>
      <c r="AU31" s="200"/>
      <c r="AV31" s="200"/>
      <c r="AW31" s="200"/>
      <c r="AX31" s="610" t="s">
        <v>178</v>
      </c>
      <c r="AY31" s="611"/>
      <c r="AZ31" s="611"/>
      <c r="BA31" s="611"/>
      <c r="BB31" s="611"/>
      <c r="BC31" s="611"/>
      <c r="BD31" s="611"/>
      <c r="BE31" s="611"/>
      <c r="BF31" s="612"/>
      <c r="BG31" s="680">
        <v>99.3</v>
      </c>
      <c r="BH31" s="668"/>
      <c r="BI31" s="668"/>
      <c r="BJ31" s="668"/>
      <c r="BK31" s="668"/>
      <c r="BL31" s="668"/>
      <c r="BM31" s="619">
        <v>99.1</v>
      </c>
      <c r="BN31" s="668"/>
      <c r="BO31" s="668"/>
      <c r="BP31" s="668"/>
      <c r="BQ31" s="669"/>
      <c r="BR31" s="680">
        <v>99.1</v>
      </c>
      <c r="BS31" s="668"/>
      <c r="BT31" s="668"/>
      <c r="BU31" s="668"/>
      <c r="BV31" s="668"/>
      <c r="BW31" s="668"/>
      <c r="BX31" s="619">
        <v>99.1</v>
      </c>
      <c r="BY31" s="668"/>
      <c r="BZ31" s="668"/>
      <c r="CA31" s="668"/>
      <c r="CB31" s="669"/>
      <c r="CD31" s="662"/>
      <c r="CE31" s="663"/>
      <c r="CF31" s="621" t="s">
        <v>301</v>
      </c>
      <c r="CG31" s="622"/>
      <c r="CH31" s="622"/>
      <c r="CI31" s="622"/>
      <c r="CJ31" s="622"/>
      <c r="CK31" s="622"/>
      <c r="CL31" s="622"/>
      <c r="CM31" s="622"/>
      <c r="CN31" s="622"/>
      <c r="CO31" s="622"/>
      <c r="CP31" s="622"/>
      <c r="CQ31" s="623"/>
      <c r="CR31" s="624">
        <v>3414</v>
      </c>
      <c r="CS31" s="657"/>
      <c r="CT31" s="657"/>
      <c r="CU31" s="657"/>
      <c r="CV31" s="657"/>
      <c r="CW31" s="657"/>
      <c r="CX31" s="657"/>
      <c r="CY31" s="658"/>
      <c r="CZ31" s="629">
        <v>0.2</v>
      </c>
      <c r="DA31" s="655"/>
      <c r="DB31" s="655"/>
      <c r="DC31" s="659"/>
      <c r="DD31" s="633">
        <v>3414</v>
      </c>
      <c r="DE31" s="657"/>
      <c r="DF31" s="657"/>
      <c r="DG31" s="657"/>
      <c r="DH31" s="657"/>
      <c r="DI31" s="657"/>
      <c r="DJ31" s="657"/>
      <c r="DK31" s="658"/>
      <c r="DL31" s="633">
        <v>3414</v>
      </c>
      <c r="DM31" s="657"/>
      <c r="DN31" s="657"/>
      <c r="DO31" s="657"/>
      <c r="DP31" s="657"/>
      <c r="DQ31" s="657"/>
      <c r="DR31" s="657"/>
      <c r="DS31" s="657"/>
      <c r="DT31" s="657"/>
      <c r="DU31" s="657"/>
      <c r="DV31" s="658"/>
      <c r="DW31" s="629">
        <v>0.6</v>
      </c>
      <c r="DX31" s="655"/>
      <c r="DY31" s="655"/>
      <c r="DZ31" s="655"/>
      <c r="EA31" s="655"/>
      <c r="EB31" s="655"/>
      <c r="EC31" s="656"/>
    </row>
    <row r="32" spans="2:133" ht="11.25" customHeight="1" x14ac:dyDescent="0.25">
      <c r="B32" s="621" t="s">
        <v>302</v>
      </c>
      <c r="C32" s="622"/>
      <c r="D32" s="622"/>
      <c r="E32" s="622"/>
      <c r="F32" s="622"/>
      <c r="G32" s="622"/>
      <c r="H32" s="622"/>
      <c r="I32" s="622"/>
      <c r="J32" s="622"/>
      <c r="K32" s="622"/>
      <c r="L32" s="622"/>
      <c r="M32" s="622"/>
      <c r="N32" s="622"/>
      <c r="O32" s="622"/>
      <c r="P32" s="622"/>
      <c r="Q32" s="623"/>
      <c r="R32" s="624">
        <v>87910</v>
      </c>
      <c r="S32" s="625"/>
      <c r="T32" s="625"/>
      <c r="U32" s="625"/>
      <c r="V32" s="625"/>
      <c r="W32" s="625"/>
      <c r="X32" s="625"/>
      <c r="Y32" s="626"/>
      <c r="Z32" s="627">
        <v>4.9000000000000004</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303</v>
      </c>
      <c r="AX32" s="621" t="s">
        <v>304</v>
      </c>
      <c r="AY32" s="622"/>
      <c r="AZ32" s="622"/>
      <c r="BA32" s="622"/>
      <c r="BB32" s="622"/>
      <c r="BC32" s="622"/>
      <c r="BD32" s="622"/>
      <c r="BE32" s="622"/>
      <c r="BF32" s="623"/>
      <c r="BG32" s="681">
        <v>98.6</v>
      </c>
      <c r="BH32" s="657"/>
      <c r="BI32" s="657"/>
      <c r="BJ32" s="657"/>
      <c r="BK32" s="657"/>
      <c r="BL32" s="657"/>
      <c r="BM32" s="630">
        <v>98.5</v>
      </c>
      <c r="BN32" s="657"/>
      <c r="BO32" s="657"/>
      <c r="BP32" s="657"/>
      <c r="BQ32" s="679"/>
      <c r="BR32" s="681">
        <v>97.3</v>
      </c>
      <c r="BS32" s="657"/>
      <c r="BT32" s="657"/>
      <c r="BU32" s="657"/>
      <c r="BV32" s="657"/>
      <c r="BW32" s="657"/>
      <c r="BX32" s="630">
        <v>97.4</v>
      </c>
      <c r="BY32" s="657"/>
      <c r="BZ32" s="657"/>
      <c r="CA32" s="657"/>
      <c r="CB32" s="679"/>
      <c r="CD32" s="664"/>
      <c r="CE32" s="665"/>
      <c r="CF32" s="621" t="s">
        <v>305</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5"/>
      <c r="DB32" s="655"/>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5"/>
      <c r="DY32" s="655"/>
      <c r="DZ32" s="655"/>
      <c r="EA32" s="655"/>
      <c r="EB32" s="655"/>
      <c r="EC32" s="656"/>
    </row>
    <row r="33" spans="2:133" ht="11.25" customHeight="1" x14ac:dyDescent="0.25">
      <c r="B33" s="621" t="s">
        <v>306</v>
      </c>
      <c r="C33" s="622"/>
      <c r="D33" s="622"/>
      <c r="E33" s="622"/>
      <c r="F33" s="622"/>
      <c r="G33" s="622"/>
      <c r="H33" s="622"/>
      <c r="I33" s="622"/>
      <c r="J33" s="622"/>
      <c r="K33" s="622"/>
      <c r="L33" s="622"/>
      <c r="M33" s="622"/>
      <c r="N33" s="622"/>
      <c r="O33" s="622"/>
      <c r="P33" s="622"/>
      <c r="Q33" s="623"/>
      <c r="R33" s="624">
        <v>8174</v>
      </c>
      <c r="S33" s="625"/>
      <c r="T33" s="625"/>
      <c r="U33" s="625"/>
      <c r="V33" s="625"/>
      <c r="W33" s="625"/>
      <c r="X33" s="625"/>
      <c r="Y33" s="626"/>
      <c r="Z33" s="627">
        <v>0.5</v>
      </c>
      <c r="AA33" s="627"/>
      <c r="AB33" s="627"/>
      <c r="AC33" s="627"/>
      <c r="AD33" s="628">
        <v>76</v>
      </c>
      <c r="AE33" s="628"/>
      <c r="AF33" s="628"/>
      <c r="AG33" s="628"/>
      <c r="AH33" s="628"/>
      <c r="AI33" s="628"/>
      <c r="AJ33" s="628"/>
      <c r="AK33" s="628"/>
      <c r="AL33" s="629">
        <v>0</v>
      </c>
      <c r="AM33" s="630"/>
      <c r="AN33" s="630"/>
      <c r="AO33" s="631"/>
      <c r="AP33" s="674"/>
      <c r="AQ33" s="675"/>
      <c r="AR33" s="675"/>
      <c r="AS33" s="675"/>
      <c r="AT33" s="678"/>
      <c r="AU33" s="201"/>
      <c r="AV33" s="201"/>
      <c r="AW33" s="201"/>
      <c r="AX33" s="645" t="s">
        <v>307</v>
      </c>
      <c r="AY33" s="646"/>
      <c r="AZ33" s="646"/>
      <c r="BA33" s="646"/>
      <c r="BB33" s="646"/>
      <c r="BC33" s="646"/>
      <c r="BD33" s="646"/>
      <c r="BE33" s="646"/>
      <c r="BF33" s="647"/>
      <c r="BG33" s="682">
        <v>99.8</v>
      </c>
      <c r="BH33" s="683"/>
      <c r="BI33" s="683"/>
      <c r="BJ33" s="683"/>
      <c r="BK33" s="683"/>
      <c r="BL33" s="683"/>
      <c r="BM33" s="684">
        <v>99.4</v>
      </c>
      <c r="BN33" s="683"/>
      <c r="BO33" s="683"/>
      <c r="BP33" s="683"/>
      <c r="BQ33" s="685"/>
      <c r="BR33" s="682">
        <v>100</v>
      </c>
      <c r="BS33" s="683"/>
      <c r="BT33" s="683"/>
      <c r="BU33" s="683"/>
      <c r="BV33" s="683"/>
      <c r="BW33" s="683"/>
      <c r="BX33" s="684">
        <v>100</v>
      </c>
      <c r="BY33" s="683"/>
      <c r="BZ33" s="683"/>
      <c r="CA33" s="683"/>
      <c r="CB33" s="685"/>
      <c r="CD33" s="621" t="s">
        <v>308</v>
      </c>
      <c r="CE33" s="622"/>
      <c r="CF33" s="622"/>
      <c r="CG33" s="622"/>
      <c r="CH33" s="622"/>
      <c r="CI33" s="622"/>
      <c r="CJ33" s="622"/>
      <c r="CK33" s="622"/>
      <c r="CL33" s="622"/>
      <c r="CM33" s="622"/>
      <c r="CN33" s="622"/>
      <c r="CO33" s="622"/>
      <c r="CP33" s="622"/>
      <c r="CQ33" s="623"/>
      <c r="CR33" s="624">
        <v>743820</v>
      </c>
      <c r="CS33" s="657"/>
      <c r="CT33" s="657"/>
      <c r="CU33" s="657"/>
      <c r="CV33" s="657"/>
      <c r="CW33" s="657"/>
      <c r="CX33" s="657"/>
      <c r="CY33" s="658"/>
      <c r="CZ33" s="629">
        <v>48.7</v>
      </c>
      <c r="DA33" s="655"/>
      <c r="DB33" s="655"/>
      <c r="DC33" s="659"/>
      <c r="DD33" s="633">
        <v>530072</v>
      </c>
      <c r="DE33" s="657"/>
      <c r="DF33" s="657"/>
      <c r="DG33" s="657"/>
      <c r="DH33" s="657"/>
      <c r="DI33" s="657"/>
      <c r="DJ33" s="657"/>
      <c r="DK33" s="658"/>
      <c r="DL33" s="633">
        <v>191209</v>
      </c>
      <c r="DM33" s="657"/>
      <c r="DN33" s="657"/>
      <c r="DO33" s="657"/>
      <c r="DP33" s="657"/>
      <c r="DQ33" s="657"/>
      <c r="DR33" s="657"/>
      <c r="DS33" s="657"/>
      <c r="DT33" s="657"/>
      <c r="DU33" s="657"/>
      <c r="DV33" s="658"/>
      <c r="DW33" s="629">
        <v>35.1</v>
      </c>
      <c r="DX33" s="655"/>
      <c r="DY33" s="655"/>
      <c r="DZ33" s="655"/>
      <c r="EA33" s="655"/>
      <c r="EB33" s="655"/>
      <c r="EC33" s="656"/>
    </row>
    <row r="34" spans="2:133" ht="11.25" customHeight="1" x14ac:dyDescent="0.25">
      <c r="B34" s="621" t="s">
        <v>309</v>
      </c>
      <c r="C34" s="622"/>
      <c r="D34" s="622"/>
      <c r="E34" s="622"/>
      <c r="F34" s="622"/>
      <c r="G34" s="622"/>
      <c r="H34" s="622"/>
      <c r="I34" s="622"/>
      <c r="J34" s="622"/>
      <c r="K34" s="622"/>
      <c r="L34" s="622"/>
      <c r="M34" s="622"/>
      <c r="N34" s="622"/>
      <c r="O34" s="622"/>
      <c r="P34" s="622"/>
      <c r="Q34" s="623"/>
      <c r="R34" s="624">
        <v>1085</v>
      </c>
      <c r="S34" s="625"/>
      <c r="T34" s="625"/>
      <c r="U34" s="625"/>
      <c r="V34" s="625"/>
      <c r="W34" s="625"/>
      <c r="X34" s="625"/>
      <c r="Y34" s="626"/>
      <c r="Z34" s="627">
        <v>0.1</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310</v>
      </c>
      <c r="CE34" s="622"/>
      <c r="CF34" s="622"/>
      <c r="CG34" s="622"/>
      <c r="CH34" s="622"/>
      <c r="CI34" s="622"/>
      <c r="CJ34" s="622"/>
      <c r="CK34" s="622"/>
      <c r="CL34" s="622"/>
      <c r="CM34" s="622"/>
      <c r="CN34" s="622"/>
      <c r="CO34" s="622"/>
      <c r="CP34" s="622"/>
      <c r="CQ34" s="623"/>
      <c r="CR34" s="624">
        <v>375150</v>
      </c>
      <c r="CS34" s="625"/>
      <c r="CT34" s="625"/>
      <c r="CU34" s="625"/>
      <c r="CV34" s="625"/>
      <c r="CW34" s="625"/>
      <c r="CX34" s="625"/>
      <c r="CY34" s="626"/>
      <c r="CZ34" s="629">
        <v>24.6</v>
      </c>
      <c r="DA34" s="655"/>
      <c r="DB34" s="655"/>
      <c r="DC34" s="659"/>
      <c r="DD34" s="633">
        <v>211758</v>
      </c>
      <c r="DE34" s="625"/>
      <c r="DF34" s="625"/>
      <c r="DG34" s="625"/>
      <c r="DH34" s="625"/>
      <c r="DI34" s="625"/>
      <c r="DJ34" s="625"/>
      <c r="DK34" s="626"/>
      <c r="DL34" s="633">
        <v>114502</v>
      </c>
      <c r="DM34" s="625"/>
      <c r="DN34" s="625"/>
      <c r="DO34" s="625"/>
      <c r="DP34" s="625"/>
      <c r="DQ34" s="625"/>
      <c r="DR34" s="625"/>
      <c r="DS34" s="625"/>
      <c r="DT34" s="625"/>
      <c r="DU34" s="625"/>
      <c r="DV34" s="626"/>
      <c r="DW34" s="629">
        <v>21</v>
      </c>
      <c r="DX34" s="655"/>
      <c r="DY34" s="655"/>
      <c r="DZ34" s="655"/>
      <c r="EA34" s="655"/>
      <c r="EB34" s="655"/>
      <c r="EC34" s="656"/>
    </row>
    <row r="35" spans="2:133" ht="11.25" customHeight="1" x14ac:dyDescent="0.25">
      <c r="B35" s="621" t="s">
        <v>311</v>
      </c>
      <c r="C35" s="622"/>
      <c r="D35" s="622"/>
      <c r="E35" s="622"/>
      <c r="F35" s="622"/>
      <c r="G35" s="622"/>
      <c r="H35" s="622"/>
      <c r="I35" s="622"/>
      <c r="J35" s="622"/>
      <c r="K35" s="622"/>
      <c r="L35" s="622"/>
      <c r="M35" s="622"/>
      <c r="N35" s="622"/>
      <c r="O35" s="622"/>
      <c r="P35" s="622"/>
      <c r="Q35" s="623"/>
      <c r="R35" s="624">
        <v>15176</v>
      </c>
      <c r="S35" s="625"/>
      <c r="T35" s="625"/>
      <c r="U35" s="625"/>
      <c r="V35" s="625"/>
      <c r="W35" s="625"/>
      <c r="X35" s="625"/>
      <c r="Y35" s="626"/>
      <c r="Z35" s="627">
        <v>0.8</v>
      </c>
      <c r="AA35" s="627"/>
      <c r="AB35" s="627"/>
      <c r="AC35" s="627"/>
      <c r="AD35" s="628" t="s">
        <v>122</v>
      </c>
      <c r="AE35" s="628"/>
      <c r="AF35" s="628"/>
      <c r="AG35" s="628"/>
      <c r="AH35" s="628"/>
      <c r="AI35" s="628"/>
      <c r="AJ35" s="628"/>
      <c r="AK35" s="628"/>
      <c r="AL35" s="629" t="s">
        <v>122</v>
      </c>
      <c r="AM35" s="630"/>
      <c r="AN35" s="630"/>
      <c r="AO35" s="631"/>
      <c r="AP35" s="204"/>
      <c r="AQ35" s="606" t="s">
        <v>312</v>
      </c>
      <c r="AR35" s="607"/>
      <c r="AS35" s="607"/>
      <c r="AT35" s="607"/>
      <c r="AU35" s="607"/>
      <c r="AV35" s="607"/>
      <c r="AW35" s="607"/>
      <c r="AX35" s="607"/>
      <c r="AY35" s="607"/>
      <c r="AZ35" s="607"/>
      <c r="BA35" s="607"/>
      <c r="BB35" s="607"/>
      <c r="BC35" s="607"/>
      <c r="BD35" s="607"/>
      <c r="BE35" s="607"/>
      <c r="BF35" s="608"/>
      <c r="BG35" s="606" t="s">
        <v>313</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314</v>
      </c>
      <c r="CE35" s="622"/>
      <c r="CF35" s="622"/>
      <c r="CG35" s="622"/>
      <c r="CH35" s="622"/>
      <c r="CI35" s="622"/>
      <c r="CJ35" s="622"/>
      <c r="CK35" s="622"/>
      <c r="CL35" s="622"/>
      <c r="CM35" s="622"/>
      <c r="CN35" s="622"/>
      <c r="CO35" s="622"/>
      <c r="CP35" s="622"/>
      <c r="CQ35" s="623"/>
      <c r="CR35" s="624">
        <v>17835</v>
      </c>
      <c r="CS35" s="657"/>
      <c r="CT35" s="657"/>
      <c r="CU35" s="657"/>
      <c r="CV35" s="657"/>
      <c r="CW35" s="657"/>
      <c r="CX35" s="657"/>
      <c r="CY35" s="658"/>
      <c r="CZ35" s="629">
        <v>1.2</v>
      </c>
      <c r="DA35" s="655"/>
      <c r="DB35" s="655"/>
      <c r="DC35" s="659"/>
      <c r="DD35" s="633">
        <v>13558</v>
      </c>
      <c r="DE35" s="657"/>
      <c r="DF35" s="657"/>
      <c r="DG35" s="657"/>
      <c r="DH35" s="657"/>
      <c r="DI35" s="657"/>
      <c r="DJ35" s="657"/>
      <c r="DK35" s="658"/>
      <c r="DL35" s="633">
        <v>10584</v>
      </c>
      <c r="DM35" s="657"/>
      <c r="DN35" s="657"/>
      <c r="DO35" s="657"/>
      <c r="DP35" s="657"/>
      <c r="DQ35" s="657"/>
      <c r="DR35" s="657"/>
      <c r="DS35" s="657"/>
      <c r="DT35" s="657"/>
      <c r="DU35" s="657"/>
      <c r="DV35" s="658"/>
      <c r="DW35" s="629">
        <v>1.9</v>
      </c>
      <c r="DX35" s="655"/>
      <c r="DY35" s="655"/>
      <c r="DZ35" s="655"/>
      <c r="EA35" s="655"/>
      <c r="EB35" s="655"/>
      <c r="EC35" s="656"/>
    </row>
    <row r="36" spans="2:133" ht="11.25" customHeight="1" x14ac:dyDescent="0.25">
      <c r="B36" s="621" t="s">
        <v>315</v>
      </c>
      <c r="C36" s="622"/>
      <c r="D36" s="622"/>
      <c r="E36" s="622"/>
      <c r="F36" s="622"/>
      <c r="G36" s="622"/>
      <c r="H36" s="622"/>
      <c r="I36" s="622"/>
      <c r="J36" s="622"/>
      <c r="K36" s="622"/>
      <c r="L36" s="622"/>
      <c r="M36" s="622"/>
      <c r="N36" s="622"/>
      <c r="O36" s="622"/>
      <c r="P36" s="622"/>
      <c r="Q36" s="623"/>
      <c r="R36" s="624">
        <v>357114</v>
      </c>
      <c r="S36" s="625"/>
      <c r="T36" s="625"/>
      <c r="U36" s="625"/>
      <c r="V36" s="625"/>
      <c r="W36" s="625"/>
      <c r="X36" s="625"/>
      <c r="Y36" s="626"/>
      <c r="Z36" s="627">
        <v>20</v>
      </c>
      <c r="AA36" s="627"/>
      <c r="AB36" s="627"/>
      <c r="AC36" s="627"/>
      <c r="AD36" s="628" t="s">
        <v>122</v>
      </c>
      <c r="AE36" s="628"/>
      <c r="AF36" s="628"/>
      <c r="AG36" s="628"/>
      <c r="AH36" s="628"/>
      <c r="AI36" s="628"/>
      <c r="AJ36" s="628"/>
      <c r="AK36" s="628"/>
      <c r="AL36" s="629" t="s">
        <v>122</v>
      </c>
      <c r="AM36" s="630"/>
      <c r="AN36" s="630"/>
      <c r="AO36" s="631"/>
      <c r="AP36" s="204"/>
      <c r="AQ36" s="690" t="s">
        <v>316</v>
      </c>
      <c r="AR36" s="691"/>
      <c r="AS36" s="691"/>
      <c r="AT36" s="691"/>
      <c r="AU36" s="691"/>
      <c r="AV36" s="691"/>
      <c r="AW36" s="691"/>
      <c r="AX36" s="691"/>
      <c r="AY36" s="692"/>
      <c r="AZ36" s="613">
        <v>36773</v>
      </c>
      <c r="BA36" s="614"/>
      <c r="BB36" s="614"/>
      <c r="BC36" s="614"/>
      <c r="BD36" s="614"/>
      <c r="BE36" s="614"/>
      <c r="BF36" s="686"/>
      <c r="BG36" s="610" t="s">
        <v>317</v>
      </c>
      <c r="BH36" s="611"/>
      <c r="BI36" s="611"/>
      <c r="BJ36" s="611"/>
      <c r="BK36" s="611"/>
      <c r="BL36" s="611"/>
      <c r="BM36" s="611"/>
      <c r="BN36" s="611"/>
      <c r="BO36" s="611"/>
      <c r="BP36" s="611"/>
      <c r="BQ36" s="611"/>
      <c r="BR36" s="611"/>
      <c r="BS36" s="611"/>
      <c r="BT36" s="611"/>
      <c r="BU36" s="612"/>
      <c r="BV36" s="613">
        <v>4819</v>
      </c>
      <c r="BW36" s="614"/>
      <c r="BX36" s="614"/>
      <c r="BY36" s="614"/>
      <c r="BZ36" s="614"/>
      <c r="CA36" s="614"/>
      <c r="CB36" s="686"/>
      <c r="CD36" s="621" t="s">
        <v>318</v>
      </c>
      <c r="CE36" s="622"/>
      <c r="CF36" s="622"/>
      <c r="CG36" s="622"/>
      <c r="CH36" s="622"/>
      <c r="CI36" s="622"/>
      <c r="CJ36" s="622"/>
      <c r="CK36" s="622"/>
      <c r="CL36" s="622"/>
      <c r="CM36" s="622"/>
      <c r="CN36" s="622"/>
      <c r="CO36" s="622"/>
      <c r="CP36" s="622"/>
      <c r="CQ36" s="623"/>
      <c r="CR36" s="624">
        <v>305857</v>
      </c>
      <c r="CS36" s="625"/>
      <c r="CT36" s="625"/>
      <c r="CU36" s="625"/>
      <c r="CV36" s="625"/>
      <c r="CW36" s="625"/>
      <c r="CX36" s="625"/>
      <c r="CY36" s="626"/>
      <c r="CZ36" s="629">
        <v>20</v>
      </c>
      <c r="DA36" s="655"/>
      <c r="DB36" s="655"/>
      <c r="DC36" s="659"/>
      <c r="DD36" s="633">
        <v>269483</v>
      </c>
      <c r="DE36" s="625"/>
      <c r="DF36" s="625"/>
      <c r="DG36" s="625"/>
      <c r="DH36" s="625"/>
      <c r="DI36" s="625"/>
      <c r="DJ36" s="625"/>
      <c r="DK36" s="626"/>
      <c r="DL36" s="633">
        <v>51973</v>
      </c>
      <c r="DM36" s="625"/>
      <c r="DN36" s="625"/>
      <c r="DO36" s="625"/>
      <c r="DP36" s="625"/>
      <c r="DQ36" s="625"/>
      <c r="DR36" s="625"/>
      <c r="DS36" s="625"/>
      <c r="DT36" s="625"/>
      <c r="DU36" s="625"/>
      <c r="DV36" s="626"/>
      <c r="DW36" s="629">
        <v>9.5</v>
      </c>
      <c r="DX36" s="655"/>
      <c r="DY36" s="655"/>
      <c r="DZ36" s="655"/>
      <c r="EA36" s="655"/>
      <c r="EB36" s="655"/>
      <c r="EC36" s="656"/>
    </row>
    <row r="37" spans="2:133" ht="11.25" customHeight="1" x14ac:dyDescent="0.25">
      <c r="B37" s="621" t="s">
        <v>319</v>
      </c>
      <c r="C37" s="622"/>
      <c r="D37" s="622"/>
      <c r="E37" s="622"/>
      <c r="F37" s="622"/>
      <c r="G37" s="622"/>
      <c r="H37" s="622"/>
      <c r="I37" s="622"/>
      <c r="J37" s="622"/>
      <c r="K37" s="622"/>
      <c r="L37" s="622"/>
      <c r="M37" s="622"/>
      <c r="N37" s="622"/>
      <c r="O37" s="622"/>
      <c r="P37" s="622"/>
      <c r="Q37" s="623"/>
      <c r="R37" s="624">
        <v>37052</v>
      </c>
      <c r="S37" s="625"/>
      <c r="T37" s="625"/>
      <c r="U37" s="625"/>
      <c r="V37" s="625"/>
      <c r="W37" s="625"/>
      <c r="X37" s="625"/>
      <c r="Y37" s="626"/>
      <c r="Z37" s="627">
        <v>2.1</v>
      </c>
      <c r="AA37" s="627"/>
      <c r="AB37" s="627"/>
      <c r="AC37" s="627"/>
      <c r="AD37" s="628">
        <v>491</v>
      </c>
      <c r="AE37" s="628"/>
      <c r="AF37" s="628"/>
      <c r="AG37" s="628"/>
      <c r="AH37" s="628"/>
      <c r="AI37" s="628"/>
      <c r="AJ37" s="628"/>
      <c r="AK37" s="628"/>
      <c r="AL37" s="629">
        <v>0.1</v>
      </c>
      <c r="AM37" s="630"/>
      <c r="AN37" s="630"/>
      <c r="AO37" s="631"/>
      <c r="AQ37" s="687" t="s">
        <v>320</v>
      </c>
      <c r="AR37" s="688"/>
      <c r="AS37" s="688"/>
      <c r="AT37" s="688"/>
      <c r="AU37" s="688"/>
      <c r="AV37" s="688"/>
      <c r="AW37" s="688"/>
      <c r="AX37" s="688"/>
      <c r="AY37" s="689"/>
      <c r="AZ37" s="624">
        <v>17600</v>
      </c>
      <c r="BA37" s="625"/>
      <c r="BB37" s="625"/>
      <c r="BC37" s="625"/>
      <c r="BD37" s="657"/>
      <c r="BE37" s="657"/>
      <c r="BF37" s="679"/>
      <c r="BG37" s="621" t="s">
        <v>321</v>
      </c>
      <c r="BH37" s="622"/>
      <c r="BI37" s="622"/>
      <c r="BJ37" s="622"/>
      <c r="BK37" s="622"/>
      <c r="BL37" s="622"/>
      <c r="BM37" s="622"/>
      <c r="BN37" s="622"/>
      <c r="BO37" s="622"/>
      <c r="BP37" s="622"/>
      <c r="BQ37" s="622"/>
      <c r="BR37" s="622"/>
      <c r="BS37" s="622"/>
      <c r="BT37" s="622"/>
      <c r="BU37" s="623"/>
      <c r="BV37" s="624">
        <v>4819</v>
      </c>
      <c r="BW37" s="625"/>
      <c r="BX37" s="625"/>
      <c r="BY37" s="625"/>
      <c r="BZ37" s="625"/>
      <c r="CA37" s="625"/>
      <c r="CB37" s="634"/>
      <c r="CD37" s="621" t="s">
        <v>322</v>
      </c>
      <c r="CE37" s="622"/>
      <c r="CF37" s="622"/>
      <c r="CG37" s="622"/>
      <c r="CH37" s="622"/>
      <c r="CI37" s="622"/>
      <c r="CJ37" s="622"/>
      <c r="CK37" s="622"/>
      <c r="CL37" s="622"/>
      <c r="CM37" s="622"/>
      <c r="CN37" s="622"/>
      <c r="CO37" s="622"/>
      <c r="CP37" s="622"/>
      <c r="CQ37" s="623"/>
      <c r="CR37" s="624">
        <v>18759</v>
      </c>
      <c r="CS37" s="657"/>
      <c r="CT37" s="657"/>
      <c r="CU37" s="657"/>
      <c r="CV37" s="657"/>
      <c r="CW37" s="657"/>
      <c r="CX37" s="657"/>
      <c r="CY37" s="658"/>
      <c r="CZ37" s="629">
        <v>1.2</v>
      </c>
      <c r="DA37" s="655"/>
      <c r="DB37" s="655"/>
      <c r="DC37" s="659"/>
      <c r="DD37" s="633">
        <v>18759</v>
      </c>
      <c r="DE37" s="657"/>
      <c r="DF37" s="657"/>
      <c r="DG37" s="657"/>
      <c r="DH37" s="657"/>
      <c r="DI37" s="657"/>
      <c r="DJ37" s="657"/>
      <c r="DK37" s="658"/>
      <c r="DL37" s="633">
        <v>18759</v>
      </c>
      <c r="DM37" s="657"/>
      <c r="DN37" s="657"/>
      <c r="DO37" s="657"/>
      <c r="DP37" s="657"/>
      <c r="DQ37" s="657"/>
      <c r="DR37" s="657"/>
      <c r="DS37" s="657"/>
      <c r="DT37" s="657"/>
      <c r="DU37" s="657"/>
      <c r="DV37" s="658"/>
      <c r="DW37" s="629">
        <v>3.4</v>
      </c>
      <c r="DX37" s="655"/>
      <c r="DY37" s="655"/>
      <c r="DZ37" s="655"/>
      <c r="EA37" s="655"/>
      <c r="EB37" s="655"/>
      <c r="EC37" s="656"/>
    </row>
    <row r="38" spans="2:133" ht="11.25" customHeight="1" x14ac:dyDescent="0.25">
      <c r="B38" s="621" t="s">
        <v>323</v>
      </c>
      <c r="C38" s="622"/>
      <c r="D38" s="622"/>
      <c r="E38" s="622"/>
      <c r="F38" s="622"/>
      <c r="G38" s="622"/>
      <c r="H38" s="622"/>
      <c r="I38" s="622"/>
      <c r="J38" s="622"/>
      <c r="K38" s="622"/>
      <c r="L38" s="622"/>
      <c r="M38" s="622"/>
      <c r="N38" s="622"/>
      <c r="O38" s="622"/>
      <c r="P38" s="622"/>
      <c r="Q38" s="623"/>
      <c r="R38" s="624">
        <v>300800</v>
      </c>
      <c r="S38" s="625"/>
      <c r="T38" s="625"/>
      <c r="U38" s="625"/>
      <c r="V38" s="625"/>
      <c r="W38" s="625"/>
      <c r="X38" s="625"/>
      <c r="Y38" s="626"/>
      <c r="Z38" s="627">
        <v>16.8</v>
      </c>
      <c r="AA38" s="627"/>
      <c r="AB38" s="627"/>
      <c r="AC38" s="627"/>
      <c r="AD38" s="628" t="s">
        <v>122</v>
      </c>
      <c r="AE38" s="628"/>
      <c r="AF38" s="628"/>
      <c r="AG38" s="628"/>
      <c r="AH38" s="628"/>
      <c r="AI38" s="628"/>
      <c r="AJ38" s="628"/>
      <c r="AK38" s="628"/>
      <c r="AL38" s="629" t="s">
        <v>122</v>
      </c>
      <c r="AM38" s="630"/>
      <c r="AN38" s="630"/>
      <c r="AO38" s="631"/>
      <c r="AQ38" s="687" t="s">
        <v>324</v>
      </c>
      <c r="AR38" s="688"/>
      <c r="AS38" s="688"/>
      <c r="AT38" s="688"/>
      <c r="AU38" s="688"/>
      <c r="AV38" s="688"/>
      <c r="AW38" s="688"/>
      <c r="AX38" s="688"/>
      <c r="AY38" s="689"/>
      <c r="AZ38" s="624">
        <v>533</v>
      </c>
      <c r="BA38" s="625"/>
      <c r="BB38" s="625"/>
      <c r="BC38" s="625"/>
      <c r="BD38" s="657"/>
      <c r="BE38" s="657"/>
      <c r="BF38" s="679"/>
      <c r="BG38" s="621" t="s">
        <v>325</v>
      </c>
      <c r="BH38" s="622"/>
      <c r="BI38" s="622"/>
      <c r="BJ38" s="622"/>
      <c r="BK38" s="622"/>
      <c r="BL38" s="622"/>
      <c r="BM38" s="622"/>
      <c r="BN38" s="622"/>
      <c r="BO38" s="622"/>
      <c r="BP38" s="622"/>
      <c r="BQ38" s="622"/>
      <c r="BR38" s="622"/>
      <c r="BS38" s="622"/>
      <c r="BT38" s="622"/>
      <c r="BU38" s="623"/>
      <c r="BV38" s="624">
        <v>64</v>
      </c>
      <c r="BW38" s="625"/>
      <c r="BX38" s="625"/>
      <c r="BY38" s="625"/>
      <c r="BZ38" s="625"/>
      <c r="CA38" s="625"/>
      <c r="CB38" s="634"/>
      <c r="CD38" s="621" t="s">
        <v>326</v>
      </c>
      <c r="CE38" s="622"/>
      <c r="CF38" s="622"/>
      <c r="CG38" s="622"/>
      <c r="CH38" s="622"/>
      <c r="CI38" s="622"/>
      <c r="CJ38" s="622"/>
      <c r="CK38" s="622"/>
      <c r="CL38" s="622"/>
      <c r="CM38" s="622"/>
      <c r="CN38" s="622"/>
      <c r="CO38" s="622"/>
      <c r="CP38" s="622"/>
      <c r="CQ38" s="623"/>
      <c r="CR38" s="624">
        <v>36773</v>
      </c>
      <c r="CS38" s="625"/>
      <c r="CT38" s="625"/>
      <c r="CU38" s="625"/>
      <c r="CV38" s="625"/>
      <c r="CW38" s="625"/>
      <c r="CX38" s="625"/>
      <c r="CY38" s="626"/>
      <c r="CZ38" s="629">
        <v>2.4</v>
      </c>
      <c r="DA38" s="655"/>
      <c r="DB38" s="655"/>
      <c r="DC38" s="659"/>
      <c r="DD38" s="633">
        <v>33153</v>
      </c>
      <c r="DE38" s="625"/>
      <c r="DF38" s="625"/>
      <c r="DG38" s="625"/>
      <c r="DH38" s="625"/>
      <c r="DI38" s="625"/>
      <c r="DJ38" s="625"/>
      <c r="DK38" s="626"/>
      <c r="DL38" s="633">
        <v>14150</v>
      </c>
      <c r="DM38" s="625"/>
      <c r="DN38" s="625"/>
      <c r="DO38" s="625"/>
      <c r="DP38" s="625"/>
      <c r="DQ38" s="625"/>
      <c r="DR38" s="625"/>
      <c r="DS38" s="625"/>
      <c r="DT38" s="625"/>
      <c r="DU38" s="625"/>
      <c r="DV38" s="626"/>
      <c r="DW38" s="629">
        <v>2.6</v>
      </c>
      <c r="DX38" s="655"/>
      <c r="DY38" s="655"/>
      <c r="DZ38" s="655"/>
      <c r="EA38" s="655"/>
      <c r="EB38" s="655"/>
      <c r="EC38" s="656"/>
    </row>
    <row r="39" spans="2:133" ht="11.25" customHeight="1" x14ac:dyDescent="0.25">
      <c r="B39" s="621" t="s">
        <v>327</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328</v>
      </c>
      <c r="AR39" s="688"/>
      <c r="AS39" s="688"/>
      <c r="AT39" s="688"/>
      <c r="AU39" s="688"/>
      <c r="AV39" s="688"/>
      <c r="AW39" s="688"/>
      <c r="AX39" s="688"/>
      <c r="AY39" s="689"/>
      <c r="AZ39" s="624" t="s">
        <v>122</v>
      </c>
      <c r="BA39" s="625"/>
      <c r="BB39" s="625"/>
      <c r="BC39" s="625"/>
      <c r="BD39" s="657"/>
      <c r="BE39" s="657"/>
      <c r="BF39" s="679"/>
      <c r="BG39" s="621" t="s">
        <v>329</v>
      </c>
      <c r="BH39" s="622"/>
      <c r="BI39" s="622"/>
      <c r="BJ39" s="622"/>
      <c r="BK39" s="622"/>
      <c r="BL39" s="622"/>
      <c r="BM39" s="622"/>
      <c r="BN39" s="622"/>
      <c r="BO39" s="622"/>
      <c r="BP39" s="622"/>
      <c r="BQ39" s="622"/>
      <c r="BR39" s="622"/>
      <c r="BS39" s="622"/>
      <c r="BT39" s="622"/>
      <c r="BU39" s="623"/>
      <c r="BV39" s="624">
        <v>94</v>
      </c>
      <c r="BW39" s="625"/>
      <c r="BX39" s="625"/>
      <c r="BY39" s="625"/>
      <c r="BZ39" s="625"/>
      <c r="CA39" s="625"/>
      <c r="CB39" s="634"/>
      <c r="CD39" s="621" t="s">
        <v>330</v>
      </c>
      <c r="CE39" s="622"/>
      <c r="CF39" s="622"/>
      <c r="CG39" s="622"/>
      <c r="CH39" s="622"/>
      <c r="CI39" s="622"/>
      <c r="CJ39" s="622"/>
      <c r="CK39" s="622"/>
      <c r="CL39" s="622"/>
      <c r="CM39" s="622"/>
      <c r="CN39" s="622"/>
      <c r="CO39" s="622"/>
      <c r="CP39" s="622"/>
      <c r="CQ39" s="623"/>
      <c r="CR39" s="624">
        <v>3205</v>
      </c>
      <c r="CS39" s="657"/>
      <c r="CT39" s="657"/>
      <c r="CU39" s="657"/>
      <c r="CV39" s="657"/>
      <c r="CW39" s="657"/>
      <c r="CX39" s="657"/>
      <c r="CY39" s="658"/>
      <c r="CZ39" s="629">
        <v>0.2</v>
      </c>
      <c r="DA39" s="655"/>
      <c r="DB39" s="655"/>
      <c r="DC39" s="659"/>
      <c r="DD39" s="633">
        <v>2120</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5"/>
      <c r="DY39" s="655"/>
      <c r="DZ39" s="655"/>
      <c r="EA39" s="655"/>
      <c r="EB39" s="655"/>
      <c r="EC39" s="656"/>
    </row>
    <row r="40" spans="2:133" ht="11.25" customHeight="1" x14ac:dyDescent="0.25">
      <c r="B40" s="621" t="s">
        <v>331</v>
      </c>
      <c r="C40" s="622"/>
      <c r="D40" s="622"/>
      <c r="E40" s="622"/>
      <c r="F40" s="622"/>
      <c r="G40" s="622"/>
      <c r="H40" s="622"/>
      <c r="I40" s="622"/>
      <c r="J40" s="622"/>
      <c r="K40" s="622"/>
      <c r="L40" s="622"/>
      <c r="M40" s="622"/>
      <c r="N40" s="622"/>
      <c r="O40" s="622"/>
      <c r="P40" s="622"/>
      <c r="Q40" s="623"/>
      <c r="R40" s="624" t="s">
        <v>122</v>
      </c>
      <c r="S40" s="625"/>
      <c r="T40" s="625"/>
      <c r="U40" s="625"/>
      <c r="V40" s="625"/>
      <c r="W40" s="625"/>
      <c r="X40" s="625"/>
      <c r="Y40" s="626"/>
      <c r="Z40" s="627" t="s">
        <v>122</v>
      </c>
      <c r="AA40" s="627"/>
      <c r="AB40" s="627"/>
      <c r="AC40" s="627"/>
      <c r="AD40" s="628" t="s">
        <v>122</v>
      </c>
      <c r="AE40" s="628"/>
      <c r="AF40" s="628"/>
      <c r="AG40" s="628"/>
      <c r="AH40" s="628"/>
      <c r="AI40" s="628"/>
      <c r="AJ40" s="628"/>
      <c r="AK40" s="628"/>
      <c r="AL40" s="629" t="s">
        <v>122</v>
      </c>
      <c r="AM40" s="630"/>
      <c r="AN40" s="630"/>
      <c r="AO40" s="631"/>
      <c r="AQ40" s="687" t="s">
        <v>332</v>
      </c>
      <c r="AR40" s="688"/>
      <c r="AS40" s="688"/>
      <c r="AT40" s="688"/>
      <c r="AU40" s="688"/>
      <c r="AV40" s="688"/>
      <c r="AW40" s="688"/>
      <c r="AX40" s="688"/>
      <c r="AY40" s="689"/>
      <c r="AZ40" s="624" t="s">
        <v>122</v>
      </c>
      <c r="BA40" s="625"/>
      <c r="BB40" s="625"/>
      <c r="BC40" s="625"/>
      <c r="BD40" s="657"/>
      <c r="BE40" s="657"/>
      <c r="BF40" s="679"/>
      <c r="BG40" s="672" t="s">
        <v>333</v>
      </c>
      <c r="BH40" s="673"/>
      <c r="BI40" s="673"/>
      <c r="BJ40" s="673"/>
      <c r="BK40" s="673"/>
      <c r="BL40" s="205"/>
      <c r="BM40" s="622" t="s">
        <v>334</v>
      </c>
      <c r="BN40" s="622"/>
      <c r="BO40" s="622"/>
      <c r="BP40" s="622"/>
      <c r="BQ40" s="622"/>
      <c r="BR40" s="622"/>
      <c r="BS40" s="622"/>
      <c r="BT40" s="622"/>
      <c r="BU40" s="623"/>
      <c r="BV40" s="624">
        <v>103</v>
      </c>
      <c r="BW40" s="625"/>
      <c r="BX40" s="625"/>
      <c r="BY40" s="625"/>
      <c r="BZ40" s="625"/>
      <c r="CA40" s="625"/>
      <c r="CB40" s="634"/>
      <c r="CD40" s="621" t="s">
        <v>335</v>
      </c>
      <c r="CE40" s="622"/>
      <c r="CF40" s="622"/>
      <c r="CG40" s="622"/>
      <c r="CH40" s="622"/>
      <c r="CI40" s="622"/>
      <c r="CJ40" s="622"/>
      <c r="CK40" s="622"/>
      <c r="CL40" s="622"/>
      <c r="CM40" s="622"/>
      <c r="CN40" s="622"/>
      <c r="CO40" s="622"/>
      <c r="CP40" s="622"/>
      <c r="CQ40" s="623"/>
      <c r="CR40" s="624">
        <v>5000</v>
      </c>
      <c r="CS40" s="625"/>
      <c r="CT40" s="625"/>
      <c r="CU40" s="625"/>
      <c r="CV40" s="625"/>
      <c r="CW40" s="625"/>
      <c r="CX40" s="625"/>
      <c r="CY40" s="626"/>
      <c r="CZ40" s="629">
        <v>0.3</v>
      </c>
      <c r="DA40" s="655"/>
      <c r="DB40" s="655"/>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5"/>
      <c r="DY40" s="655"/>
      <c r="DZ40" s="655"/>
      <c r="EA40" s="655"/>
      <c r="EB40" s="655"/>
      <c r="EC40" s="656"/>
    </row>
    <row r="41" spans="2:133" ht="11.25" customHeight="1" x14ac:dyDescent="0.25">
      <c r="B41" s="645" t="s">
        <v>336</v>
      </c>
      <c r="C41" s="646"/>
      <c r="D41" s="646"/>
      <c r="E41" s="646"/>
      <c r="F41" s="646"/>
      <c r="G41" s="646"/>
      <c r="H41" s="646"/>
      <c r="I41" s="646"/>
      <c r="J41" s="646"/>
      <c r="K41" s="646"/>
      <c r="L41" s="646"/>
      <c r="M41" s="646"/>
      <c r="N41" s="646"/>
      <c r="O41" s="646"/>
      <c r="P41" s="646"/>
      <c r="Q41" s="647"/>
      <c r="R41" s="696">
        <v>1788098</v>
      </c>
      <c r="S41" s="697"/>
      <c r="T41" s="697"/>
      <c r="U41" s="697"/>
      <c r="V41" s="697"/>
      <c r="W41" s="697"/>
      <c r="X41" s="697"/>
      <c r="Y41" s="701"/>
      <c r="Z41" s="702">
        <v>100</v>
      </c>
      <c r="AA41" s="702"/>
      <c r="AB41" s="702"/>
      <c r="AC41" s="702"/>
      <c r="AD41" s="703">
        <v>545091</v>
      </c>
      <c r="AE41" s="703"/>
      <c r="AF41" s="703"/>
      <c r="AG41" s="703"/>
      <c r="AH41" s="703"/>
      <c r="AI41" s="703"/>
      <c r="AJ41" s="703"/>
      <c r="AK41" s="703"/>
      <c r="AL41" s="704">
        <v>100</v>
      </c>
      <c r="AM41" s="684"/>
      <c r="AN41" s="684"/>
      <c r="AO41" s="705"/>
      <c r="AQ41" s="687" t="s">
        <v>337</v>
      </c>
      <c r="AR41" s="688"/>
      <c r="AS41" s="688"/>
      <c r="AT41" s="688"/>
      <c r="AU41" s="688"/>
      <c r="AV41" s="688"/>
      <c r="AW41" s="688"/>
      <c r="AX41" s="688"/>
      <c r="AY41" s="689"/>
      <c r="AZ41" s="624">
        <v>6631</v>
      </c>
      <c r="BA41" s="625"/>
      <c r="BB41" s="625"/>
      <c r="BC41" s="625"/>
      <c r="BD41" s="657"/>
      <c r="BE41" s="657"/>
      <c r="BF41" s="679"/>
      <c r="BG41" s="672"/>
      <c r="BH41" s="673"/>
      <c r="BI41" s="673"/>
      <c r="BJ41" s="673"/>
      <c r="BK41" s="673"/>
      <c r="BL41" s="205"/>
      <c r="BM41" s="622" t="s">
        <v>338</v>
      </c>
      <c r="BN41" s="622"/>
      <c r="BO41" s="622"/>
      <c r="BP41" s="622"/>
      <c r="BQ41" s="622"/>
      <c r="BR41" s="622"/>
      <c r="BS41" s="622"/>
      <c r="BT41" s="622"/>
      <c r="BU41" s="623"/>
      <c r="BV41" s="624">
        <v>21</v>
      </c>
      <c r="BW41" s="625"/>
      <c r="BX41" s="625"/>
      <c r="BY41" s="625"/>
      <c r="BZ41" s="625"/>
      <c r="CA41" s="625"/>
      <c r="CB41" s="634"/>
      <c r="CD41" s="621" t="s">
        <v>339</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5"/>
      <c r="DB41" s="655"/>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5">
      <c r="AQ42" s="693" t="s">
        <v>340</v>
      </c>
      <c r="AR42" s="694"/>
      <c r="AS42" s="694"/>
      <c r="AT42" s="694"/>
      <c r="AU42" s="694"/>
      <c r="AV42" s="694"/>
      <c r="AW42" s="694"/>
      <c r="AX42" s="694"/>
      <c r="AY42" s="695"/>
      <c r="AZ42" s="696">
        <v>12009</v>
      </c>
      <c r="BA42" s="697"/>
      <c r="BB42" s="697"/>
      <c r="BC42" s="697"/>
      <c r="BD42" s="683"/>
      <c r="BE42" s="683"/>
      <c r="BF42" s="685"/>
      <c r="BG42" s="674"/>
      <c r="BH42" s="675"/>
      <c r="BI42" s="675"/>
      <c r="BJ42" s="675"/>
      <c r="BK42" s="675"/>
      <c r="BL42" s="206"/>
      <c r="BM42" s="646" t="s">
        <v>341</v>
      </c>
      <c r="BN42" s="646"/>
      <c r="BO42" s="646"/>
      <c r="BP42" s="646"/>
      <c r="BQ42" s="646"/>
      <c r="BR42" s="646"/>
      <c r="BS42" s="646"/>
      <c r="BT42" s="646"/>
      <c r="BU42" s="647"/>
      <c r="BV42" s="696">
        <v>350</v>
      </c>
      <c r="BW42" s="697"/>
      <c r="BX42" s="697"/>
      <c r="BY42" s="697"/>
      <c r="BZ42" s="697"/>
      <c r="CA42" s="697"/>
      <c r="CB42" s="706"/>
      <c r="CD42" s="621" t="s">
        <v>342</v>
      </c>
      <c r="CE42" s="622"/>
      <c r="CF42" s="622"/>
      <c r="CG42" s="622"/>
      <c r="CH42" s="622"/>
      <c r="CI42" s="622"/>
      <c r="CJ42" s="622"/>
      <c r="CK42" s="622"/>
      <c r="CL42" s="622"/>
      <c r="CM42" s="622"/>
      <c r="CN42" s="622"/>
      <c r="CO42" s="622"/>
      <c r="CP42" s="622"/>
      <c r="CQ42" s="623"/>
      <c r="CR42" s="624">
        <v>362040</v>
      </c>
      <c r="CS42" s="657"/>
      <c r="CT42" s="657"/>
      <c r="CU42" s="657"/>
      <c r="CV42" s="657"/>
      <c r="CW42" s="657"/>
      <c r="CX42" s="657"/>
      <c r="CY42" s="658"/>
      <c r="CZ42" s="629">
        <v>23.7</v>
      </c>
      <c r="DA42" s="655"/>
      <c r="DB42" s="655"/>
      <c r="DC42" s="659"/>
      <c r="DD42" s="633">
        <v>10141</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5">
      <c r="B43" s="196" t="s">
        <v>343</v>
      </c>
      <c r="CD43" s="621" t="s">
        <v>344</v>
      </c>
      <c r="CE43" s="622"/>
      <c r="CF43" s="622"/>
      <c r="CG43" s="622"/>
      <c r="CH43" s="622"/>
      <c r="CI43" s="622"/>
      <c r="CJ43" s="622"/>
      <c r="CK43" s="622"/>
      <c r="CL43" s="622"/>
      <c r="CM43" s="622"/>
      <c r="CN43" s="622"/>
      <c r="CO43" s="622"/>
      <c r="CP43" s="622"/>
      <c r="CQ43" s="623"/>
      <c r="CR43" s="624" t="s">
        <v>122</v>
      </c>
      <c r="CS43" s="657"/>
      <c r="CT43" s="657"/>
      <c r="CU43" s="657"/>
      <c r="CV43" s="657"/>
      <c r="CW43" s="657"/>
      <c r="CX43" s="657"/>
      <c r="CY43" s="658"/>
      <c r="CZ43" s="629" t="s">
        <v>122</v>
      </c>
      <c r="DA43" s="655"/>
      <c r="DB43" s="655"/>
      <c r="DC43" s="659"/>
      <c r="DD43" s="633" t="s">
        <v>122</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5">
      <c r="B44" s="710" t="s">
        <v>345</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293</v>
      </c>
      <c r="CE44" s="661"/>
      <c r="CF44" s="621" t="s">
        <v>346</v>
      </c>
      <c r="CG44" s="622"/>
      <c r="CH44" s="622"/>
      <c r="CI44" s="622"/>
      <c r="CJ44" s="622"/>
      <c r="CK44" s="622"/>
      <c r="CL44" s="622"/>
      <c r="CM44" s="622"/>
      <c r="CN44" s="622"/>
      <c r="CO44" s="622"/>
      <c r="CP44" s="622"/>
      <c r="CQ44" s="623"/>
      <c r="CR44" s="624">
        <v>362040</v>
      </c>
      <c r="CS44" s="625"/>
      <c r="CT44" s="625"/>
      <c r="CU44" s="625"/>
      <c r="CV44" s="625"/>
      <c r="CW44" s="625"/>
      <c r="CX44" s="625"/>
      <c r="CY44" s="626"/>
      <c r="CZ44" s="629">
        <v>23.7</v>
      </c>
      <c r="DA44" s="630"/>
      <c r="DB44" s="630"/>
      <c r="DC44" s="636"/>
      <c r="DD44" s="633">
        <v>10141</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5">
      <c r="B45" s="710" t="s">
        <v>347</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348</v>
      </c>
      <c r="CG45" s="622"/>
      <c r="CH45" s="622"/>
      <c r="CI45" s="622"/>
      <c r="CJ45" s="622"/>
      <c r="CK45" s="622"/>
      <c r="CL45" s="622"/>
      <c r="CM45" s="622"/>
      <c r="CN45" s="622"/>
      <c r="CO45" s="622"/>
      <c r="CP45" s="622"/>
      <c r="CQ45" s="623"/>
      <c r="CR45" s="624">
        <v>310873</v>
      </c>
      <c r="CS45" s="657"/>
      <c r="CT45" s="657"/>
      <c r="CU45" s="657"/>
      <c r="CV45" s="657"/>
      <c r="CW45" s="657"/>
      <c r="CX45" s="657"/>
      <c r="CY45" s="658"/>
      <c r="CZ45" s="629">
        <v>20.399999999999999</v>
      </c>
      <c r="DA45" s="655"/>
      <c r="DB45" s="655"/>
      <c r="DC45" s="659"/>
      <c r="DD45" s="633">
        <v>1189</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5">
      <c r="B46" s="207"/>
      <c r="CD46" s="662"/>
      <c r="CE46" s="663"/>
      <c r="CF46" s="621" t="s">
        <v>349</v>
      </c>
      <c r="CG46" s="622"/>
      <c r="CH46" s="622"/>
      <c r="CI46" s="622"/>
      <c r="CJ46" s="622"/>
      <c r="CK46" s="622"/>
      <c r="CL46" s="622"/>
      <c r="CM46" s="622"/>
      <c r="CN46" s="622"/>
      <c r="CO46" s="622"/>
      <c r="CP46" s="622"/>
      <c r="CQ46" s="623"/>
      <c r="CR46" s="624">
        <v>51167</v>
      </c>
      <c r="CS46" s="625"/>
      <c r="CT46" s="625"/>
      <c r="CU46" s="625"/>
      <c r="CV46" s="625"/>
      <c r="CW46" s="625"/>
      <c r="CX46" s="625"/>
      <c r="CY46" s="626"/>
      <c r="CZ46" s="629">
        <v>3.4</v>
      </c>
      <c r="DA46" s="630"/>
      <c r="DB46" s="630"/>
      <c r="DC46" s="636"/>
      <c r="DD46" s="633">
        <v>8952</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5">
      <c r="B47" s="207"/>
      <c r="CD47" s="662"/>
      <c r="CE47" s="663"/>
      <c r="CF47" s="621" t="s">
        <v>350</v>
      </c>
      <c r="CG47" s="622"/>
      <c r="CH47" s="622"/>
      <c r="CI47" s="622"/>
      <c r="CJ47" s="622"/>
      <c r="CK47" s="622"/>
      <c r="CL47" s="622"/>
      <c r="CM47" s="622"/>
      <c r="CN47" s="622"/>
      <c r="CO47" s="622"/>
      <c r="CP47" s="622"/>
      <c r="CQ47" s="623"/>
      <c r="CR47" s="624" t="s">
        <v>122</v>
      </c>
      <c r="CS47" s="657"/>
      <c r="CT47" s="657"/>
      <c r="CU47" s="657"/>
      <c r="CV47" s="657"/>
      <c r="CW47" s="657"/>
      <c r="CX47" s="657"/>
      <c r="CY47" s="658"/>
      <c r="CZ47" s="629" t="s">
        <v>122</v>
      </c>
      <c r="DA47" s="655"/>
      <c r="DB47" s="655"/>
      <c r="DC47" s="659"/>
      <c r="DD47" s="633" t="s">
        <v>122</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ht="10.5" x14ac:dyDescent="0.25">
      <c r="B48" s="207"/>
      <c r="CD48" s="664"/>
      <c r="CE48" s="665"/>
      <c r="CF48" s="621" t="s">
        <v>351</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5">
      <c r="B49" s="207"/>
      <c r="CD49" s="645" t="s">
        <v>352</v>
      </c>
      <c r="CE49" s="646"/>
      <c r="CF49" s="646"/>
      <c r="CG49" s="646"/>
      <c r="CH49" s="646"/>
      <c r="CI49" s="646"/>
      <c r="CJ49" s="646"/>
      <c r="CK49" s="646"/>
      <c r="CL49" s="646"/>
      <c r="CM49" s="646"/>
      <c r="CN49" s="646"/>
      <c r="CO49" s="646"/>
      <c r="CP49" s="646"/>
      <c r="CQ49" s="647"/>
      <c r="CR49" s="696">
        <v>1525923</v>
      </c>
      <c r="CS49" s="683"/>
      <c r="CT49" s="683"/>
      <c r="CU49" s="683"/>
      <c r="CV49" s="683"/>
      <c r="CW49" s="683"/>
      <c r="CX49" s="683"/>
      <c r="CY49" s="712"/>
      <c r="CZ49" s="704">
        <v>100</v>
      </c>
      <c r="DA49" s="713"/>
      <c r="DB49" s="713"/>
      <c r="DC49" s="714"/>
      <c r="DD49" s="715">
        <v>913213</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f90VXSbU54seo19328SpWd+CBdK5RIqAPtNq5hhv27g5xA10Dgn2bBJeJZTUq9XkgBIZpupcAsfqmjVDJ8949Q==" saltValue="ywChI9wblZfrn700LvoS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2" t="s">
        <v>353</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354</v>
      </c>
      <c r="DK2" s="724"/>
      <c r="DL2" s="724"/>
      <c r="DM2" s="724"/>
      <c r="DN2" s="724"/>
      <c r="DO2" s="725"/>
      <c r="DP2" s="210"/>
      <c r="DQ2" s="723" t="s">
        <v>355</v>
      </c>
      <c r="DR2" s="724"/>
      <c r="DS2" s="724"/>
      <c r="DT2" s="724"/>
      <c r="DU2" s="724"/>
      <c r="DV2" s="724"/>
      <c r="DW2" s="724"/>
      <c r="DX2" s="724"/>
      <c r="DY2" s="724"/>
      <c r="DZ2" s="725"/>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26" t="s">
        <v>356</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357</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5">
      <c r="A5" s="728" t="s">
        <v>358</v>
      </c>
      <c r="B5" s="729"/>
      <c r="C5" s="729"/>
      <c r="D5" s="729"/>
      <c r="E5" s="729"/>
      <c r="F5" s="729"/>
      <c r="G5" s="729"/>
      <c r="H5" s="729"/>
      <c r="I5" s="729"/>
      <c r="J5" s="729"/>
      <c r="K5" s="729"/>
      <c r="L5" s="729"/>
      <c r="M5" s="729"/>
      <c r="N5" s="729"/>
      <c r="O5" s="729"/>
      <c r="P5" s="730"/>
      <c r="Q5" s="734" t="s">
        <v>359</v>
      </c>
      <c r="R5" s="735"/>
      <c r="S5" s="735"/>
      <c r="T5" s="735"/>
      <c r="U5" s="736"/>
      <c r="V5" s="734" t="s">
        <v>360</v>
      </c>
      <c r="W5" s="735"/>
      <c r="X5" s="735"/>
      <c r="Y5" s="735"/>
      <c r="Z5" s="736"/>
      <c r="AA5" s="734" t="s">
        <v>361</v>
      </c>
      <c r="AB5" s="735"/>
      <c r="AC5" s="735"/>
      <c r="AD5" s="735"/>
      <c r="AE5" s="735"/>
      <c r="AF5" s="740" t="s">
        <v>362</v>
      </c>
      <c r="AG5" s="735"/>
      <c r="AH5" s="735"/>
      <c r="AI5" s="735"/>
      <c r="AJ5" s="741"/>
      <c r="AK5" s="735" t="s">
        <v>363</v>
      </c>
      <c r="AL5" s="735"/>
      <c r="AM5" s="735"/>
      <c r="AN5" s="735"/>
      <c r="AO5" s="736"/>
      <c r="AP5" s="734" t="s">
        <v>364</v>
      </c>
      <c r="AQ5" s="735"/>
      <c r="AR5" s="735"/>
      <c r="AS5" s="735"/>
      <c r="AT5" s="736"/>
      <c r="AU5" s="734" t="s">
        <v>365</v>
      </c>
      <c r="AV5" s="735"/>
      <c r="AW5" s="735"/>
      <c r="AX5" s="735"/>
      <c r="AY5" s="741"/>
      <c r="AZ5" s="214"/>
      <c r="BA5" s="214"/>
      <c r="BB5" s="214"/>
      <c r="BC5" s="214"/>
      <c r="BD5" s="214"/>
      <c r="BE5" s="215"/>
      <c r="BF5" s="215"/>
      <c r="BG5" s="215"/>
      <c r="BH5" s="215"/>
      <c r="BI5" s="215"/>
      <c r="BJ5" s="215"/>
      <c r="BK5" s="215"/>
      <c r="BL5" s="215"/>
      <c r="BM5" s="215"/>
      <c r="BN5" s="215"/>
      <c r="BO5" s="215"/>
      <c r="BP5" s="215"/>
      <c r="BQ5" s="728" t="s">
        <v>366</v>
      </c>
      <c r="BR5" s="729"/>
      <c r="BS5" s="729"/>
      <c r="BT5" s="729"/>
      <c r="BU5" s="729"/>
      <c r="BV5" s="729"/>
      <c r="BW5" s="729"/>
      <c r="BX5" s="729"/>
      <c r="BY5" s="729"/>
      <c r="BZ5" s="729"/>
      <c r="CA5" s="729"/>
      <c r="CB5" s="729"/>
      <c r="CC5" s="729"/>
      <c r="CD5" s="729"/>
      <c r="CE5" s="729"/>
      <c r="CF5" s="729"/>
      <c r="CG5" s="730"/>
      <c r="CH5" s="734" t="s">
        <v>367</v>
      </c>
      <c r="CI5" s="735"/>
      <c r="CJ5" s="735"/>
      <c r="CK5" s="735"/>
      <c r="CL5" s="736"/>
      <c r="CM5" s="734" t="s">
        <v>368</v>
      </c>
      <c r="CN5" s="735"/>
      <c r="CO5" s="735"/>
      <c r="CP5" s="735"/>
      <c r="CQ5" s="736"/>
      <c r="CR5" s="734" t="s">
        <v>369</v>
      </c>
      <c r="CS5" s="735"/>
      <c r="CT5" s="735"/>
      <c r="CU5" s="735"/>
      <c r="CV5" s="736"/>
      <c r="CW5" s="734" t="s">
        <v>370</v>
      </c>
      <c r="CX5" s="735"/>
      <c r="CY5" s="735"/>
      <c r="CZ5" s="735"/>
      <c r="DA5" s="736"/>
      <c r="DB5" s="734" t="s">
        <v>371</v>
      </c>
      <c r="DC5" s="735"/>
      <c r="DD5" s="735"/>
      <c r="DE5" s="735"/>
      <c r="DF5" s="736"/>
      <c r="DG5" s="764" t="s">
        <v>372</v>
      </c>
      <c r="DH5" s="765"/>
      <c r="DI5" s="765"/>
      <c r="DJ5" s="765"/>
      <c r="DK5" s="766"/>
      <c r="DL5" s="764" t="s">
        <v>373</v>
      </c>
      <c r="DM5" s="765"/>
      <c r="DN5" s="765"/>
      <c r="DO5" s="765"/>
      <c r="DP5" s="766"/>
      <c r="DQ5" s="734" t="s">
        <v>374</v>
      </c>
      <c r="DR5" s="735"/>
      <c r="DS5" s="735"/>
      <c r="DT5" s="735"/>
      <c r="DU5" s="736"/>
      <c r="DV5" s="734" t="s">
        <v>365</v>
      </c>
      <c r="DW5" s="735"/>
      <c r="DX5" s="735"/>
      <c r="DY5" s="735"/>
      <c r="DZ5" s="741"/>
      <c r="EA5" s="216"/>
    </row>
    <row r="6" spans="1:131" s="217" customFormat="1" ht="26.25" customHeight="1" thickBot="1" x14ac:dyDescent="0.3">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25">
      <c r="A7" s="218">
        <v>1</v>
      </c>
      <c r="B7" s="750" t="s">
        <v>375</v>
      </c>
      <c r="C7" s="751"/>
      <c r="D7" s="751"/>
      <c r="E7" s="751"/>
      <c r="F7" s="751"/>
      <c r="G7" s="751"/>
      <c r="H7" s="751"/>
      <c r="I7" s="751"/>
      <c r="J7" s="751"/>
      <c r="K7" s="751"/>
      <c r="L7" s="751"/>
      <c r="M7" s="751"/>
      <c r="N7" s="751"/>
      <c r="O7" s="751"/>
      <c r="P7" s="752"/>
      <c r="Q7" s="753">
        <v>1780</v>
      </c>
      <c r="R7" s="754"/>
      <c r="S7" s="754"/>
      <c r="T7" s="754"/>
      <c r="U7" s="754"/>
      <c r="V7" s="754">
        <v>1523</v>
      </c>
      <c r="W7" s="754"/>
      <c r="X7" s="754"/>
      <c r="Y7" s="754"/>
      <c r="Z7" s="754"/>
      <c r="AA7" s="754">
        <v>257</v>
      </c>
      <c r="AB7" s="754"/>
      <c r="AC7" s="754"/>
      <c r="AD7" s="754"/>
      <c r="AE7" s="755"/>
      <c r="AF7" s="756">
        <v>247</v>
      </c>
      <c r="AG7" s="757"/>
      <c r="AH7" s="757"/>
      <c r="AI7" s="757"/>
      <c r="AJ7" s="758"/>
      <c r="AK7" s="759" t="s">
        <v>487</v>
      </c>
      <c r="AL7" s="760"/>
      <c r="AM7" s="760"/>
      <c r="AN7" s="760"/>
      <c r="AO7" s="760"/>
      <c r="AP7" s="760">
        <v>1404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t="s">
        <v>558</v>
      </c>
      <c r="BS7" s="747" t="s">
        <v>559</v>
      </c>
      <c r="BT7" s="748"/>
      <c r="BU7" s="748"/>
      <c r="BV7" s="748"/>
      <c r="BW7" s="748"/>
      <c r="BX7" s="748"/>
      <c r="BY7" s="748"/>
      <c r="BZ7" s="748"/>
      <c r="CA7" s="748"/>
      <c r="CB7" s="748"/>
      <c r="CC7" s="748"/>
      <c r="CD7" s="748"/>
      <c r="CE7" s="748"/>
      <c r="CF7" s="748"/>
      <c r="CG7" s="763"/>
      <c r="CH7" s="744">
        <v>27</v>
      </c>
      <c r="CI7" s="745"/>
      <c r="CJ7" s="745"/>
      <c r="CK7" s="745"/>
      <c r="CL7" s="746"/>
      <c r="CM7" s="744">
        <v>-345</v>
      </c>
      <c r="CN7" s="745"/>
      <c r="CO7" s="745"/>
      <c r="CP7" s="745"/>
      <c r="CQ7" s="746"/>
      <c r="CR7" s="744">
        <v>38</v>
      </c>
      <c r="CS7" s="745"/>
      <c r="CT7" s="745"/>
      <c r="CU7" s="745"/>
      <c r="CV7" s="746"/>
      <c r="CW7" s="744">
        <v>75</v>
      </c>
      <c r="CX7" s="745"/>
      <c r="CY7" s="745"/>
      <c r="CZ7" s="745"/>
      <c r="DA7" s="746"/>
      <c r="DB7" s="744" t="s">
        <v>560</v>
      </c>
      <c r="DC7" s="745"/>
      <c r="DD7" s="745"/>
      <c r="DE7" s="745"/>
      <c r="DF7" s="746"/>
      <c r="DG7" s="744" t="s">
        <v>560</v>
      </c>
      <c r="DH7" s="745"/>
      <c r="DI7" s="745"/>
      <c r="DJ7" s="745"/>
      <c r="DK7" s="746"/>
      <c r="DL7" s="744" t="s">
        <v>560</v>
      </c>
      <c r="DM7" s="745"/>
      <c r="DN7" s="745"/>
      <c r="DO7" s="745"/>
      <c r="DP7" s="746"/>
      <c r="DQ7" s="744" t="s">
        <v>560</v>
      </c>
      <c r="DR7" s="745"/>
      <c r="DS7" s="745"/>
      <c r="DT7" s="745"/>
      <c r="DU7" s="746"/>
      <c r="DV7" s="747"/>
      <c r="DW7" s="748"/>
      <c r="DX7" s="748"/>
      <c r="DY7" s="748"/>
      <c r="DZ7" s="749"/>
      <c r="EA7" s="216"/>
    </row>
    <row r="8" spans="1:131" s="217" customFormat="1" ht="26.25" customHeight="1" x14ac:dyDescent="0.25">
      <c r="A8" s="220">
        <v>2</v>
      </c>
      <c r="B8" s="781" t="s">
        <v>376</v>
      </c>
      <c r="C8" s="782"/>
      <c r="D8" s="782"/>
      <c r="E8" s="782"/>
      <c r="F8" s="782"/>
      <c r="G8" s="782"/>
      <c r="H8" s="782"/>
      <c r="I8" s="782"/>
      <c r="J8" s="782"/>
      <c r="K8" s="782"/>
      <c r="L8" s="782"/>
      <c r="M8" s="782"/>
      <c r="N8" s="782"/>
      <c r="O8" s="782"/>
      <c r="P8" s="783"/>
      <c r="Q8" s="784">
        <v>20</v>
      </c>
      <c r="R8" s="785"/>
      <c r="S8" s="785"/>
      <c r="T8" s="785"/>
      <c r="U8" s="785"/>
      <c r="V8" s="785">
        <v>15</v>
      </c>
      <c r="W8" s="785"/>
      <c r="X8" s="785"/>
      <c r="Y8" s="785"/>
      <c r="Z8" s="785"/>
      <c r="AA8" s="785">
        <v>5</v>
      </c>
      <c r="AB8" s="785"/>
      <c r="AC8" s="785"/>
      <c r="AD8" s="785"/>
      <c r="AE8" s="786"/>
      <c r="AF8" s="787">
        <v>5</v>
      </c>
      <c r="AG8" s="788"/>
      <c r="AH8" s="788"/>
      <c r="AI8" s="788"/>
      <c r="AJ8" s="789"/>
      <c r="AK8" s="770">
        <v>13</v>
      </c>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6"/>
    </row>
    <row r="9" spans="1:131" s="217" customFormat="1" ht="26.25" customHeight="1" x14ac:dyDescent="0.25">
      <c r="A9" s="220">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6"/>
    </row>
    <row r="10" spans="1:131" s="217" customFormat="1" ht="26.25" customHeight="1" x14ac:dyDescent="0.25">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6"/>
    </row>
    <row r="11" spans="1:131" s="217" customFormat="1" ht="26.25" customHeight="1" x14ac:dyDescent="0.25">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25">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25">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25">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25">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25">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25">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25">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25">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25">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3">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25">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3">
      <c r="A23" s="222" t="s">
        <v>378</v>
      </c>
      <c r="B23" s="790" t="s">
        <v>379</v>
      </c>
      <c r="C23" s="791"/>
      <c r="D23" s="791"/>
      <c r="E23" s="791"/>
      <c r="F23" s="791"/>
      <c r="G23" s="791"/>
      <c r="H23" s="791"/>
      <c r="I23" s="791"/>
      <c r="J23" s="791"/>
      <c r="K23" s="791"/>
      <c r="L23" s="791"/>
      <c r="M23" s="791"/>
      <c r="N23" s="791"/>
      <c r="O23" s="791"/>
      <c r="P23" s="792"/>
      <c r="Q23" s="793">
        <v>1788</v>
      </c>
      <c r="R23" s="794"/>
      <c r="S23" s="794"/>
      <c r="T23" s="794"/>
      <c r="U23" s="794"/>
      <c r="V23" s="794">
        <v>1526</v>
      </c>
      <c r="W23" s="794"/>
      <c r="X23" s="794"/>
      <c r="Y23" s="794"/>
      <c r="Z23" s="794"/>
      <c r="AA23" s="794">
        <v>262</v>
      </c>
      <c r="AB23" s="794"/>
      <c r="AC23" s="794"/>
      <c r="AD23" s="794"/>
      <c r="AE23" s="795"/>
      <c r="AF23" s="796">
        <v>253</v>
      </c>
      <c r="AG23" s="794"/>
      <c r="AH23" s="794"/>
      <c r="AI23" s="794"/>
      <c r="AJ23" s="797"/>
      <c r="AK23" s="798"/>
      <c r="AL23" s="799"/>
      <c r="AM23" s="799"/>
      <c r="AN23" s="799"/>
      <c r="AO23" s="799"/>
      <c r="AP23" s="794">
        <v>1404</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25">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3">
      <c r="A25" s="726" t="s">
        <v>381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5">
      <c r="A26" s="728" t="s">
        <v>358</v>
      </c>
      <c r="B26" s="729"/>
      <c r="C26" s="729"/>
      <c r="D26" s="729"/>
      <c r="E26" s="729"/>
      <c r="F26" s="729"/>
      <c r="G26" s="729"/>
      <c r="H26" s="729"/>
      <c r="I26" s="729"/>
      <c r="J26" s="729"/>
      <c r="K26" s="729"/>
      <c r="L26" s="729"/>
      <c r="M26" s="729"/>
      <c r="N26" s="729"/>
      <c r="O26" s="729"/>
      <c r="P26" s="730"/>
      <c r="Q26" s="734" t="s">
        <v>382</v>
      </c>
      <c r="R26" s="735"/>
      <c r="S26" s="735"/>
      <c r="T26" s="735"/>
      <c r="U26" s="736"/>
      <c r="V26" s="734" t="s">
        <v>383</v>
      </c>
      <c r="W26" s="735"/>
      <c r="X26" s="735"/>
      <c r="Y26" s="735"/>
      <c r="Z26" s="736"/>
      <c r="AA26" s="734" t="s">
        <v>384</v>
      </c>
      <c r="AB26" s="735"/>
      <c r="AC26" s="735"/>
      <c r="AD26" s="735"/>
      <c r="AE26" s="735"/>
      <c r="AF26" s="815" t="s">
        <v>385</v>
      </c>
      <c r="AG26" s="816"/>
      <c r="AH26" s="816"/>
      <c r="AI26" s="816"/>
      <c r="AJ26" s="817"/>
      <c r="AK26" s="735" t="s">
        <v>386</v>
      </c>
      <c r="AL26" s="735"/>
      <c r="AM26" s="735"/>
      <c r="AN26" s="735"/>
      <c r="AO26" s="736"/>
      <c r="AP26" s="734" t="s">
        <v>387</v>
      </c>
      <c r="AQ26" s="735"/>
      <c r="AR26" s="735"/>
      <c r="AS26" s="735"/>
      <c r="AT26" s="736"/>
      <c r="AU26" s="734" t="s">
        <v>388</v>
      </c>
      <c r="AV26" s="735"/>
      <c r="AW26" s="735"/>
      <c r="AX26" s="735"/>
      <c r="AY26" s="736"/>
      <c r="AZ26" s="734" t="s">
        <v>389</v>
      </c>
      <c r="BA26" s="735"/>
      <c r="BB26" s="735"/>
      <c r="BC26" s="735"/>
      <c r="BD26" s="736"/>
      <c r="BE26" s="734" t="s">
        <v>365</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3">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5">
      <c r="A28" s="224">
        <v>1</v>
      </c>
      <c r="B28" s="750" t="s">
        <v>390</v>
      </c>
      <c r="C28" s="751"/>
      <c r="D28" s="751"/>
      <c r="E28" s="751"/>
      <c r="F28" s="751"/>
      <c r="G28" s="751"/>
      <c r="H28" s="751"/>
      <c r="I28" s="751"/>
      <c r="J28" s="751"/>
      <c r="K28" s="751"/>
      <c r="L28" s="751"/>
      <c r="M28" s="751"/>
      <c r="N28" s="751"/>
      <c r="O28" s="751"/>
      <c r="P28" s="752"/>
      <c r="Q28" s="823">
        <v>61</v>
      </c>
      <c r="R28" s="824"/>
      <c r="S28" s="824"/>
      <c r="T28" s="824"/>
      <c r="U28" s="824"/>
      <c r="V28" s="824">
        <v>56</v>
      </c>
      <c r="W28" s="824"/>
      <c r="X28" s="824"/>
      <c r="Y28" s="824"/>
      <c r="Z28" s="824"/>
      <c r="AA28" s="824">
        <v>5</v>
      </c>
      <c r="AB28" s="824"/>
      <c r="AC28" s="824"/>
      <c r="AD28" s="824"/>
      <c r="AE28" s="825"/>
      <c r="AF28" s="826">
        <v>5</v>
      </c>
      <c r="AG28" s="824"/>
      <c r="AH28" s="824"/>
      <c r="AI28" s="824"/>
      <c r="AJ28" s="827"/>
      <c r="AK28" s="828">
        <v>7</v>
      </c>
      <c r="AL28" s="829"/>
      <c r="AM28" s="829"/>
      <c r="AN28" s="829"/>
      <c r="AO28" s="829"/>
      <c r="AP28" s="829" t="s">
        <v>487</v>
      </c>
      <c r="AQ28" s="829"/>
      <c r="AR28" s="829"/>
      <c r="AS28" s="829"/>
      <c r="AT28" s="829"/>
      <c r="AU28" s="829" t="s">
        <v>487</v>
      </c>
      <c r="AV28" s="829"/>
      <c r="AW28" s="829"/>
      <c r="AX28" s="829"/>
      <c r="AY28" s="829"/>
      <c r="AZ28" s="830" t="s">
        <v>487</v>
      </c>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5">
      <c r="A29" s="224">
        <v>2</v>
      </c>
      <c r="B29" s="781" t="s">
        <v>391</v>
      </c>
      <c r="C29" s="782"/>
      <c r="D29" s="782"/>
      <c r="E29" s="782"/>
      <c r="F29" s="782"/>
      <c r="G29" s="782"/>
      <c r="H29" s="782"/>
      <c r="I29" s="782"/>
      <c r="J29" s="782"/>
      <c r="K29" s="782"/>
      <c r="L29" s="782"/>
      <c r="M29" s="782"/>
      <c r="N29" s="782"/>
      <c r="O29" s="782"/>
      <c r="P29" s="783"/>
      <c r="Q29" s="784">
        <v>88</v>
      </c>
      <c r="R29" s="785"/>
      <c r="S29" s="785"/>
      <c r="T29" s="785"/>
      <c r="U29" s="785"/>
      <c r="V29" s="785">
        <v>82</v>
      </c>
      <c r="W29" s="785"/>
      <c r="X29" s="785"/>
      <c r="Y29" s="785"/>
      <c r="Z29" s="785"/>
      <c r="AA29" s="785">
        <v>6</v>
      </c>
      <c r="AB29" s="785"/>
      <c r="AC29" s="785"/>
      <c r="AD29" s="785"/>
      <c r="AE29" s="786"/>
      <c r="AF29" s="787">
        <v>6</v>
      </c>
      <c r="AG29" s="788"/>
      <c r="AH29" s="788"/>
      <c r="AI29" s="788"/>
      <c r="AJ29" s="789"/>
      <c r="AK29" s="835">
        <v>10</v>
      </c>
      <c r="AL29" s="831"/>
      <c r="AM29" s="831"/>
      <c r="AN29" s="831"/>
      <c r="AO29" s="831"/>
      <c r="AP29" s="831" t="s">
        <v>487</v>
      </c>
      <c r="AQ29" s="831"/>
      <c r="AR29" s="831"/>
      <c r="AS29" s="831"/>
      <c r="AT29" s="831"/>
      <c r="AU29" s="831" t="s">
        <v>487</v>
      </c>
      <c r="AV29" s="831"/>
      <c r="AW29" s="831"/>
      <c r="AX29" s="831"/>
      <c r="AY29" s="831"/>
      <c r="AZ29" s="832" t="s">
        <v>487</v>
      </c>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5">
      <c r="A30" s="224">
        <v>3</v>
      </c>
      <c r="B30" s="781" t="s">
        <v>392</v>
      </c>
      <c r="C30" s="782"/>
      <c r="D30" s="782"/>
      <c r="E30" s="782"/>
      <c r="F30" s="782"/>
      <c r="G30" s="782"/>
      <c r="H30" s="782"/>
      <c r="I30" s="782"/>
      <c r="J30" s="782"/>
      <c r="K30" s="782"/>
      <c r="L30" s="782"/>
      <c r="M30" s="782"/>
      <c r="N30" s="782"/>
      <c r="O30" s="782"/>
      <c r="P30" s="783"/>
      <c r="Q30" s="784">
        <v>8</v>
      </c>
      <c r="R30" s="785"/>
      <c r="S30" s="785"/>
      <c r="T30" s="785"/>
      <c r="U30" s="785"/>
      <c r="V30" s="785">
        <v>6</v>
      </c>
      <c r="W30" s="785"/>
      <c r="X30" s="785"/>
      <c r="Y30" s="785"/>
      <c r="Z30" s="785"/>
      <c r="AA30" s="785">
        <v>3</v>
      </c>
      <c r="AB30" s="785"/>
      <c r="AC30" s="785"/>
      <c r="AD30" s="785"/>
      <c r="AE30" s="786"/>
      <c r="AF30" s="787">
        <v>3</v>
      </c>
      <c r="AG30" s="788"/>
      <c r="AH30" s="788"/>
      <c r="AI30" s="788"/>
      <c r="AJ30" s="789"/>
      <c r="AK30" s="835">
        <v>2</v>
      </c>
      <c r="AL30" s="831"/>
      <c r="AM30" s="831"/>
      <c r="AN30" s="831"/>
      <c r="AO30" s="831"/>
      <c r="AP30" s="831" t="s">
        <v>487</v>
      </c>
      <c r="AQ30" s="831"/>
      <c r="AR30" s="831"/>
      <c r="AS30" s="831"/>
      <c r="AT30" s="831"/>
      <c r="AU30" s="831" t="s">
        <v>487</v>
      </c>
      <c r="AV30" s="831"/>
      <c r="AW30" s="831"/>
      <c r="AX30" s="831"/>
      <c r="AY30" s="831"/>
      <c r="AZ30" s="832" t="s">
        <v>487</v>
      </c>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5">
      <c r="A31" s="224">
        <v>4</v>
      </c>
      <c r="B31" s="781" t="s">
        <v>393</v>
      </c>
      <c r="C31" s="782"/>
      <c r="D31" s="782"/>
      <c r="E31" s="782"/>
      <c r="F31" s="782"/>
      <c r="G31" s="782"/>
      <c r="H31" s="782"/>
      <c r="I31" s="782"/>
      <c r="J31" s="782"/>
      <c r="K31" s="782"/>
      <c r="L31" s="782"/>
      <c r="M31" s="782"/>
      <c r="N31" s="782"/>
      <c r="O31" s="782"/>
      <c r="P31" s="783"/>
      <c r="Q31" s="784">
        <v>26</v>
      </c>
      <c r="R31" s="785"/>
      <c r="S31" s="785"/>
      <c r="T31" s="785"/>
      <c r="U31" s="785"/>
      <c r="V31" s="785">
        <v>21</v>
      </c>
      <c r="W31" s="785"/>
      <c r="X31" s="785"/>
      <c r="Y31" s="785"/>
      <c r="Z31" s="785"/>
      <c r="AA31" s="785">
        <v>4</v>
      </c>
      <c r="AB31" s="785"/>
      <c r="AC31" s="785"/>
      <c r="AD31" s="785"/>
      <c r="AE31" s="786"/>
      <c r="AF31" s="787">
        <v>4</v>
      </c>
      <c r="AG31" s="788"/>
      <c r="AH31" s="788"/>
      <c r="AI31" s="788"/>
      <c r="AJ31" s="789"/>
      <c r="AK31" s="835">
        <v>1</v>
      </c>
      <c r="AL31" s="831"/>
      <c r="AM31" s="831"/>
      <c r="AN31" s="831"/>
      <c r="AO31" s="831"/>
      <c r="AP31" s="831">
        <v>13</v>
      </c>
      <c r="AQ31" s="831"/>
      <c r="AR31" s="831"/>
      <c r="AS31" s="831"/>
      <c r="AT31" s="831"/>
      <c r="AU31" s="831">
        <v>7</v>
      </c>
      <c r="AV31" s="831"/>
      <c r="AW31" s="831"/>
      <c r="AX31" s="831"/>
      <c r="AY31" s="831"/>
      <c r="AZ31" s="832" t="s">
        <v>487</v>
      </c>
      <c r="BA31" s="832"/>
      <c r="BB31" s="832"/>
      <c r="BC31" s="832"/>
      <c r="BD31" s="832"/>
      <c r="BE31" s="833" t="s">
        <v>394</v>
      </c>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5">
      <c r="A32" s="224">
        <v>5</v>
      </c>
      <c r="B32" s="781" t="s">
        <v>395</v>
      </c>
      <c r="C32" s="782"/>
      <c r="D32" s="782"/>
      <c r="E32" s="782"/>
      <c r="F32" s="782"/>
      <c r="G32" s="782"/>
      <c r="H32" s="782"/>
      <c r="I32" s="782"/>
      <c r="J32" s="782"/>
      <c r="K32" s="782"/>
      <c r="L32" s="782"/>
      <c r="M32" s="782"/>
      <c r="N32" s="782"/>
      <c r="O32" s="782"/>
      <c r="P32" s="783"/>
      <c r="Q32" s="784">
        <v>39</v>
      </c>
      <c r="R32" s="785"/>
      <c r="S32" s="785"/>
      <c r="T32" s="785"/>
      <c r="U32" s="785"/>
      <c r="V32" s="785">
        <v>36</v>
      </c>
      <c r="W32" s="785"/>
      <c r="X32" s="785"/>
      <c r="Y32" s="785"/>
      <c r="Z32" s="785"/>
      <c r="AA32" s="785">
        <v>3</v>
      </c>
      <c r="AB32" s="785"/>
      <c r="AC32" s="785"/>
      <c r="AD32" s="785"/>
      <c r="AE32" s="786"/>
      <c r="AF32" s="787">
        <v>1</v>
      </c>
      <c r="AG32" s="788"/>
      <c r="AH32" s="788"/>
      <c r="AI32" s="788"/>
      <c r="AJ32" s="789"/>
      <c r="AK32" s="835">
        <v>18</v>
      </c>
      <c r="AL32" s="831"/>
      <c r="AM32" s="831"/>
      <c r="AN32" s="831"/>
      <c r="AO32" s="831"/>
      <c r="AP32" s="831">
        <v>105</v>
      </c>
      <c r="AQ32" s="831"/>
      <c r="AR32" s="831"/>
      <c r="AS32" s="831"/>
      <c r="AT32" s="831"/>
      <c r="AU32" s="831">
        <v>78</v>
      </c>
      <c r="AV32" s="831"/>
      <c r="AW32" s="831"/>
      <c r="AX32" s="831"/>
      <c r="AY32" s="831"/>
      <c r="AZ32" s="832" t="s">
        <v>487</v>
      </c>
      <c r="BA32" s="832"/>
      <c r="BB32" s="832"/>
      <c r="BC32" s="832"/>
      <c r="BD32" s="832"/>
      <c r="BE32" s="833" t="s">
        <v>394</v>
      </c>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5">
      <c r="A33" s="224">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5">
      <c r="A34" s="224">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5">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5">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5">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5">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5">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5">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5">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5">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5">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5">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5">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5">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5">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5">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5">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5">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5">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5">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5">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5">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5">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5">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5">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5">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5">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5">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3">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5">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3">
      <c r="A63" s="222" t="s">
        <v>378</v>
      </c>
      <c r="B63" s="790" t="s">
        <v>397</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18</v>
      </c>
      <c r="AG63" s="845"/>
      <c r="AH63" s="845"/>
      <c r="AI63" s="845"/>
      <c r="AJ63" s="846"/>
      <c r="AK63" s="847"/>
      <c r="AL63" s="842"/>
      <c r="AM63" s="842"/>
      <c r="AN63" s="842"/>
      <c r="AO63" s="842"/>
      <c r="AP63" s="845">
        <v>118</v>
      </c>
      <c r="AQ63" s="845"/>
      <c r="AR63" s="845"/>
      <c r="AS63" s="845"/>
      <c r="AT63" s="845"/>
      <c r="AU63" s="845">
        <v>86</v>
      </c>
      <c r="AV63" s="845"/>
      <c r="AW63" s="845"/>
      <c r="AX63" s="845"/>
      <c r="AY63" s="845"/>
      <c r="AZ63" s="849"/>
      <c r="BA63" s="849"/>
      <c r="BB63" s="849"/>
      <c r="BC63" s="849"/>
      <c r="BD63" s="849"/>
      <c r="BE63" s="850"/>
      <c r="BF63" s="850"/>
      <c r="BG63" s="850"/>
      <c r="BH63" s="850"/>
      <c r="BI63" s="851"/>
      <c r="BJ63" s="852" t="s">
        <v>122</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5">
      <c r="A66" s="728" t="s">
        <v>399</v>
      </c>
      <c r="B66" s="729"/>
      <c r="C66" s="729"/>
      <c r="D66" s="729"/>
      <c r="E66" s="729"/>
      <c r="F66" s="729"/>
      <c r="G66" s="729"/>
      <c r="H66" s="729"/>
      <c r="I66" s="729"/>
      <c r="J66" s="729"/>
      <c r="K66" s="729"/>
      <c r="L66" s="729"/>
      <c r="M66" s="729"/>
      <c r="N66" s="729"/>
      <c r="O66" s="729"/>
      <c r="P66" s="730"/>
      <c r="Q66" s="734" t="s">
        <v>382</v>
      </c>
      <c r="R66" s="735"/>
      <c r="S66" s="735"/>
      <c r="T66" s="735"/>
      <c r="U66" s="736"/>
      <c r="V66" s="734" t="s">
        <v>383</v>
      </c>
      <c r="W66" s="735"/>
      <c r="X66" s="735"/>
      <c r="Y66" s="735"/>
      <c r="Z66" s="736"/>
      <c r="AA66" s="734" t="s">
        <v>384</v>
      </c>
      <c r="AB66" s="735"/>
      <c r="AC66" s="735"/>
      <c r="AD66" s="735"/>
      <c r="AE66" s="736"/>
      <c r="AF66" s="855" t="s">
        <v>385</v>
      </c>
      <c r="AG66" s="816"/>
      <c r="AH66" s="816"/>
      <c r="AI66" s="816"/>
      <c r="AJ66" s="856"/>
      <c r="AK66" s="734" t="s">
        <v>386</v>
      </c>
      <c r="AL66" s="729"/>
      <c r="AM66" s="729"/>
      <c r="AN66" s="729"/>
      <c r="AO66" s="730"/>
      <c r="AP66" s="734" t="s">
        <v>387</v>
      </c>
      <c r="AQ66" s="735"/>
      <c r="AR66" s="735"/>
      <c r="AS66" s="735"/>
      <c r="AT66" s="736"/>
      <c r="AU66" s="734" t="s">
        <v>400</v>
      </c>
      <c r="AV66" s="735"/>
      <c r="AW66" s="735"/>
      <c r="AX66" s="735"/>
      <c r="AY66" s="736"/>
      <c r="AZ66" s="734" t="s">
        <v>365</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3">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25">
      <c r="A68" s="218">
        <v>1</v>
      </c>
      <c r="B68" s="870" t="s">
        <v>547</v>
      </c>
      <c r="C68" s="871"/>
      <c r="D68" s="871"/>
      <c r="E68" s="871"/>
      <c r="F68" s="871"/>
      <c r="G68" s="871"/>
      <c r="H68" s="871"/>
      <c r="I68" s="871"/>
      <c r="J68" s="871"/>
      <c r="K68" s="871"/>
      <c r="L68" s="871"/>
      <c r="M68" s="871"/>
      <c r="N68" s="871"/>
      <c r="O68" s="871"/>
      <c r="P68" s="872"/>
      <c r="Q68" s="873">
        <v>483</v>
      </c>
      <c r="R68" s="867"/>
      <c r="S68" s="867"/>
      <c r="T68" s="867"/>
      <c r="U68" s="867"/>
      <c r="V68" s="867">
        <v>397</v>
      </c>
      <c r="W68" s="867"/>
      <c r="X68" s="867"/>
      <c r="Y68" s="867"/>
      <c r="Z68" s="867"/>
      <c r="AA68" s="867">
        <v>87</v>
      </c>
      <c r="AB68" s="867"/>
      <c r="AC68" s="867"/>
      <c r="AD68" s="867"/>
      <c r="AE68" s="867"/>
      <c r="AF68" s="867">
        <v>87</v>
      </c>
      <c r="AG68" s="867"/>
      <c r="AH68" s="867"/>
      <c r="AI68" s="867"/>
      <c r="AJ68" s="867"/>
      <c r="AK68" s="867">
        <v>93</v>
      </c>
      <c r="AL68" s="867"/>
      <c r="AM68" s="867"/>
      <c r="AN68" s="867"/>
      <c r="AO68" s="867"/>
      <c r="AP68" s="867" t="s">
        <v>487</v>
      </c>
      <c r="AQ68" s="867"/>
      <c r="AR68" s="867"/>
      <c r="AS68" s="867"/>
      <c r="AT68" s="867"/>
      <c r="AU68" s="867" t="s">
        <v>487</v>
      </c>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25">
      <c r="A69" s="220">
        <v>2</v>
      </c>
      <c r="B69" s="874" t="s">
        <v>548</v>
      </c>
      <c r="C69" s="875"/>
      <c r="D69" s="875"/>
      <c r="E69" s="875"/>
      <c r="F69" s="875"/>
      <c r="G69" s="875"/>
      <c r="H69" s="875"/>
      <c r="I69" s="875"/>
      <c r="J69" s="875"/>
      <c r="K69" s="875"/>
      <c r="L69" s="875"/>
      <c r="M69" s="875"/>
      <c r="N69" s="875"/>
      <c r="O69" s="875"/>
      <c r="P69" s="876"/>
      <c r="Q69" s="877">
        <v>5552</v>
      </c>
      <c r="R69" s="831"/>
      <c r="S69" s="831"/>
      <c r="T69" s="831"/>
      <c r="U69" s="831"/>
      <c r="V69" s="831">
        <v>4641</v>
      </c>
      <c r="W69" s="831"/>
      <c r="X69" s="831"/>
      <c r="Y69" s="831"/>
      <c r="Z69" s="831"/>
      <c r="AA69" s="831">
        <v>912</v>
      </c>
      <c r="AB69" s="831"/>
      <c r="AC69" s="831"/>
      <c r="AD69" s="831"/>
      <c r="AE69" s="831"/>
      <c r="AF69" s="831">
        <v>912</v>
      </c>
      <c r="AG69" s="831"/>
      <c r="AH69" s="831"/>
      <c r="AI69" s="831"/>
      <c r="AJ69" s="831"/>
      <c r="AK69" s="831">
        <v>0</v>
      </c>
      <c r="AL69" s="831"/>
      <c r="AM69" s="831"/>
      <c r="AN69" s="831"/>
      <c r="AO69" s="831"/>
      <c r="AP69" s="831" t="s">
        <v>487</v>
      </c>
      <c r="AQ69" s="831"/>
      <c r="AR69" s="831"/>
      <c r="AS69" s="831"/>
      <c r="AT69" s="831"/>
      <c r="AU69" s="831" t="s">
        <v>487</v>
      </c>
      <c r="AV69" s="831"/>
      <c r="AW69" s="831"/>
      <c r="AX69" s="831"/>
      <c r="AY69" s="831"/>
      <c r="AZ69" s="833"/>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25">
      <c r="A70" s="220">
        <v>3</v>
      </c>
      <c r="B70" s="874" t="s">
        <v>549</v>
      </c>
      <c r="C70" s="875"/>
      <c r="D70" s="875"/>
      <c r="E70" s="875"/>
      <c r="F70" s="875"/>
      <c r="G70" s="875"/>
      <c r="H70" s="875"/>
      <c r="I70" s="875"/>
      <c r="J70" s="875"/>
      <c r="K70" s="875"/>
      <c r="L70" s="875"/>
      <c r="M70" s="875"/>
      <c r="N70" s="875"/>
      <c r="O70" s="875"/>
      <c r="P70" s="876"/>
      <c r="Q70" s="877">
        <v>1491</v>
      </c>
      <c r="R70" s="831"/>
      <c r="S70" s="831"/>
      <c r="T70" s="831"/>
      <c r="U70" s="831"/>
      <c r="V70" s="831">
        <v>1487</v>
      </c>
      <c r="W70" s="831"/>
      <c r="X70" s="831"/>
      <c r="Y70" s="831"/>
      <c r="Z70" s="831"/>
      <c r="AA70" s="831">
        <v>3</v>
      </c>
      <c r="AB70" s="831"/>
      <c r="AC70" s="831"/>
      <c r="AD70" s="831"/>
      <c r="AE70" s="831"/>
      <c r="AF70" s="831">
        <v>3</v>
      </c>
      <c r="AG70" s="831"/>
      <c r="AH70" s="831"/>
      <c r="AI70" s="831"/>
      <c r="AJ70" s="831"/>
      <c r="AK70" s="831">
        <v>41</v>
      </c>
      <c r="AL70" s="831"/>
      <c r="AM70" s="831"/>
      <c r="AN70" s="831"/>
      <c r="AO70" s="831"/>
      <c r="AP70" s="831" t="s">
        <v>487</v>
      </c>
      <c r="AQ70" s="831"/>
      <c r="AR70" s="831"/>
      <c r="AS70" s="831"/>
      <c r="AT70" s="831"/>
      <c r="AU70" s="831" t="s">
        <v>487</v>
      </c>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25">
      <c r="A71" s="220">
        <v>4</v>
      </c>
      <c r="B71" s="874" t="s">
        <v>550</v>
      </c>
      <c r="C71" s="875"/>
      <c r="D71" s="875"/>
      <c r="E71" s="875"/>
      <c r="F71" s="875"/>
      <c r="G71" s="875"/>
      <c r="H71" s="875"/>
      <c r="I71" s="875"/>
      <c r="J71" s="875"/>
      <c r="K71" s="875"/>
      <c r="L71" s="875"/>
      <c r="M71" s="875"/>
      <c r="N71" s="875"/>
      <c r="O71" s="875"/>
      <c r="P71" s="876"/>
      <c r="Q71" s="877">
        <v>8</v>
      </c>
      <c r="R71" s="831"/>
      <c r="S71" s="831"/>
      <c r="T71" s="831"/>
      <c r="U71" s="831"/>
      <c r="V71" s="831">
        <v>7</v>
      </c>
      <c r="W71" s="831"/>
      <c r="X71" s="831"/>
      <c r="Y71" s="831"/>
      <c r="Z71" s="831"/>
      <c r="AA71" s="831">
        <v>0</v>
      </c>
      <c r="AB71" s="831"/>
      <c r="AC71" s="831"/>
      <c r="AD71" s="831"/>
      <c r="AE71" s="831"/>
      <c r="AF71" s="831">
        <v>0</v>
      </c>
      <c r="AG71" s="831"/>
      <c r="AH71" s="831"/>
      <c r="AI71" s="831"/>
      <c r="AJ71" s="831"/>
      <c r="AK71" s="831">
        <v>5</v>
      </c>
      <c r="AL71" s="831"/>
      <c r="AM71" s="831"/>
      <c r="AN71" s="831"/>
      <c r="AO71" s="831"/>
      <c r="AP71" s="831" t="s">
        <v>487</v>
      </c>
      <c r="AQ71" s="831"/>
      <c r="AR71" s="831"/>
      <c r="AS71" s="831"/>
      <c r="AT71" s="831"/>
      <c r="AU71" s="831" t="s">
        <v>487</v>
      </c>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25">
      <c r="A72" s="220">
        <v>5</v>
      </c>
      <c r="B72" s="874" t="s">
        <v>551</v>
      </c>
      <c r="C72" s="875"/>
      <c r="D72" s="875"/>
      <c r="E72" s="875"/>
      <c r="F72" s="875"/>
      <c r="G72" s="875"/>
      <c r="H72" s="875"/>
      <c r="I72" s="875"/>
      <c r="J72" s="875"/>
      <c r="K72" s="875"/>
      <c r="L72" s="875"/>
      <c r="M72" s="875"/>
      <c r="N72" s="875"/>
      <c r="O72" s="875"/>
      <c r="P72" s="876"/>
      <c r="Q72" s="877">
        <v>33</v>
      </c>
      <c r="R72" s="831"/>
      <c r="S72" s="831"/>
      <c r="T72" s="831"/>
      <c r="U72" s="831"/>
      <c r="V72" s="831">
        <v>17</v>
      </c>
      <c r="W72" s="831"/>
      <c r="X72" s="831"/>
      <c r="Y72" s="831"/>
      <c r="Z72" s="831"/>
      <c r="AA72" s="831">
        <v>17</v>
      </c>
      <c r="AB72" s="831"/>
      <c r="AC72" s="831"/>
      <c r="AD72" s="831"/>
      <c r="AE72" s="831"/>
      <c r="AF72" s="831">
        <v>17</v>
      </c>
      <c r="AG72" s="831"/>
      <c r="AH72" s="831"/>
      <c r="AI72" s="831"/>
      <c r="AJ72" s="831"/>
      <c r="AK72" s="831">
        <v>23</v>
      </c>
      <c r="AL72" s="831"/>
      <c r="AM72" s="831"/>
      <c r="AN72" s="831"/>
      <c r="AO72" s="831"/>
      <c r="AP72" s="831" t="s">
        <v>487</v>
      </c>
      <c r="AQ72" s="831"/>
      <c r="AR72" s="831"/>
      <c r="AS72" s="831"/>
      <c r="AT72" s="831"/>
      <c r="AU72" s="831" t="s">
        <v>487</v>
      </c>
      <c r="AV72" s="831"/>
      <c r="AW72" s="831"/>
      <c r="AX72" s="831"/>
      <c r="AY72" s="831"/>
      <c r="AZ72" s="833"/>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25">
      <c r="A73" s="220">
        <v>6</v>
      </c>
      <c r="B73" s="874" t="s">
        <v>552</v>
      </c>
      <c r="C73" s="875"/>
      <c r="D73" s="875"/>
      <c r="E73" s="875"/>
      <c r="F73" s="875"/>
      <c r="G73" s="875"/>
      <c r="H73" s="875"/>
      <c r="I73" s="875"/>
      <c r="J73" s="875"/>
      <c r="K73" s="875"/>
      <c r="L73" s="875"/>
      <c r="M73" s="875"/>
      <c r="N73" s="875"/>
      <c r="O73" s="875"/>
      <c r="P73" s="876"/>
      <c r="Q73" s="877">
        <v>772</v>
      </c>
      <c r="R73" s="831"/>
      <c r="S73" s="831"/>
      <c r="T73" s="831"/>
      <c r="U73" s="831"/>
      <c r="V73" s="831">
        <v>728</v>
      </c>
      <c r="W73" s="831"/>
      <c r="X73" s="831"/>
      <c r="Y73" s="831"/>
      <c r="Z73" s="831"/>
      <c r="AA73" s="831">
        <v>44</v>
      </c>
      <c r="AB73" s="831"/>
      <c r="AC73" s="831"/>
      <c r="AD73" s="831"/>
      <c r="AE73" s="831"/>
      <c r="AF73" s="831">
        <v>44</v>
      </c>
      <c r="AG73" s="831"/>
      <c r="AH73" s="831"/>
      <c r="AI73" s="831"/>
      <c r="AJ73" s="831"/>
      <c r="AK73" s="831">
        <v>315</v>
      </c>
      <c r="AL73" s="831"/>
      <c r="AM73" s="831"/>
      <c r="AN73" s="831"/>
      <c r="AO73" s="831"/>
      <c r="AP73" s="831" t="s">
        <v>487</v>
      </c>
      <c r="AQ73" s="831"/>
      <c r="AR73" s="831"/>
      <c r="AS73" s="831"/>
      <c r="AT73" s="831"/>
      <c r="AU73" s="831" t="s">
        <v>487</v>
      </c>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25">
      <c r="A74" s="220">
        <v>7</v>
      </c>
      <c r="B74" s="874" t="s">
        <v>553</v>
      </c>
      <c r="C74" s="875"/>
      <c r="D74" s="875"/>
      <c r="E74" s="875"/>
      <c r="F74" s="875"/>
      <c r="G74" s="875"/>
      <c r="H74" s="875"/>
      <c r="I74" s="875"/>
      <c r="J74" s="875"/>
      <c r="K74" s="875"/>
      <c r="L74" s="875"/>
      <c r="M74" s="875"/>
      <c r="N74" s="875"/>
      <c r="O74" s="875"/>
      <c r="P74" s="876"/>
      <c r="Q74" s="877">
        <v>1876</v>
      </c>
      <c r="R74" s="831"/>
      <c r="S74" s="831"/>
      <c r="T74" s="831"/>
      <c r="U74" s="831"/>
      <c r="V74" s="831">
        <v>1810</v>
      </c>
      <c r="W74" s="831"/>
      <c r="X74" s="831"/>
      <c r="Y74" s="831"/>
      <c r="Z74" s="831"/>
      <c r="AA74" s="831">
        <v>66</v>
      </c>
      <c r="AB74" s="831"/>
      <c r="AC74" s="831"/>
      <c r="AD74" s="831"/>
      <c r="AE74" s="831"/>
      <c r="AF74" s="831">
        <v>66</v>
      </c>
      <c r="AG74" s="831"/>
      <c r="AH74" s="831"/>
      <c r="AI74" s="831"/>
      <c r="AJ74" s="831"/>
      <c r="AK74" s="831" t="s">
        <v>487</v>
      </c>
      <c r="AL74" s="831"/>
      <c r="AM74" s="831"/>
      <c r="AN74" s="831"/>
      <c r="AO74" s="831"/>
      <c r="AP74" s="831" t="s">
        <v>487</v>
      </c>
      <c r="AQ74" s="831"/>
      <c r="AR74" s="831"/>
      <c r="AS74" s="831"/>
      <c r="AT74" s="831"/>
      <c r="AU74" s="831" t="s">
        <v>487</v>
      </c>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25">
      <c r="A75" s="220">
        <v>8</v>
      </c>
      <c r="B75" s="874" t="s">
        <v>554</v>
      </c>
      <c r="C75" s="875"/>
      <c r="D75" s="875"/>
      <c r="E75" s="875"/>
      <c r="F75" s="875"/>
      <c r="G75" s="875"/>
      <c r="H75" s="875"/>
      <c r="I75" s="875"/>
      <c r="J75" s="875"/>
      <c r="K75" s="875"/>
      <c r="L75" s="875"/>
      <c r="M75" s="875"/>
      <c r="N75" s="875"/>
      <c r="O75" s="875"/>
      <c r="P75" s="876"/>
      <c r="Q75" s="878">
        <v>297869</v>
      </c>
      <c r="R75" s="879"/>
      <c r="S75" s="879"/>
      <c r="T75" s="879"/>
      <c r="U75" s="835"/>
      <c r="V75" s="880">
        <v>293113</v>
      </c>
      <c r="W75" s="879"/>
      <c r="X75" s="879"/>
      <c r="Y75" s="879"/>
      <c r="Z75" s="835"/>
      <c r="AA75" s="880">
        <v>4756</v>
      </c>
      <c r="AB75" s="879"/>
      <c r="AC75" s="879"/>
      <c r="AD75" s="879"/>
      <c r="AE75" s="835"/>
      <c r="AF75" s="880">
        <v>4756</v>
      </c>
      <c r="AG75" s="879"/>
      <c r="AH75" s="879"/>
      <c r="AI75" s="879"/>
      <c r="AJ75" s="835"/>
      <c r="AK75" s="880">
        <v>1710</v>
      </c>
      <c r="AL75" s="879"/>
      <c r="AM75" s="879"/>
      <c r="AN75" s="879"/>
      <c r="AO75" s="835"/>
      <c r="AP75" s="880" t="s">
        <v>487</v>
      </c>
      <c r="AQ75" s="879"/>
      <c r="AR75" s="879"/>
      <c r="AS75" s="879"/>
      <c r="AT75" s="835"/>
      <c r="AU75" s="880" t="s">
        <v>487</v>
      </c>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25">
      <c r="A76" s="220">
        <v>9</v>
      </c>
      <c r="B76" s="874" t="s">
        <v>555</v>
      </c>
      <c r="C76" s="875"/>
      <c r="D76" s="875"/>
      <c r="E76" s="875"/>
      <c r="F76" s="875"/>
      <c r="G76" s="875"/>
      <c r="H76" s="875"/>
      <c r="I76" s="875"/>
      <c r="J76" s="875"/>
      <c r="K76" s="875"/>
      <c r="L76" s="875"/>
      <c r="M76" s="875"/>
      <c r="N76" s="875"/>
      <c r="O76" s="875"/>
      <c r="P76" s="876"/>
      <c r="Q76" s="878">
        <v>1174</v>
      </c>
      <c r="R76" s="879"/>
      <c r="S76" s="879"/>
      <c r="T76" s="879"/>
      <c r="U76" s="835"/>
      <c r="V76" s="880">
        <v>973</v>
      </c>
      <c r="W76" s="879"/>
      <c r="X76" s="879"/>
      <c r="Y76" s="879"/>
      <c r="Z76" s="835"/>
      <c r="AA76" s="880">
        <v>201</v>
      </c>
      <c r="AB76" s="879"/>
      <c r="AC76" s="879"/>
      <c r="AD76" s="879"/>
      <c r="AE76" s="835"/>
      <c r="AF76" s="880">
        <v>201</v>
      </c>
      <c r="AG76" s="879"/>
      <c r="AH76" s="879"/>
      <c r="AI76" s="879"/>
      <c r="AJ76" s="835"/>
      <c r="AK76" s="880" t="s">
        <v>487</v>
      </c>
      <c r="AL76" s="879"/>
      <c r="AM76" s="879"/>
      <c r="AN76" s="879"/>
      <c r="AO76" s="835"/>
      <c r="AP76" s="880">
        <v>1672</v>
      </c>
      <c r="AQ76" s="879"/>
      <c r="AR76" s="879"/>
      <c r="AS76" s="879"/>
      <c r="AT76" s="835"/>
      <c r="AU76" s="880">
        <v>25</v>
      </c>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25">
      <c r="A77" s="220">
        <v>10</v>
      </c>
      <c r="B77" s="874" t="s">
        <v>556</v>
      </c>
      <c r="C77" s="875"/>
      <c r="D77" s="875"/>
      <c r="E77" s="875"/>
      <c r="F77" s="875"/>
      <c r="G77" s="875"/>
      <c r="H77" s="875"/>
      <c r="I77" s="875"/>
      <c r="J77" s="875"/>
      <c r="K77" s="875"/>
      <c r="L77" s="875"/>
      <c r="M77" s="875"/>
      <c r="N77" s="875"/>
      <c r="O77" s="875"/>
      <c r="P77" s="876"/>
      <c r="Q77" s="878">
        <v>476</v>
      </c>
      <c r="R77" s="879"/>
      <c r="S77" s="879"/>
      <c r="T77" s="879"/>
      <c r="U77" s="835"/>
      <c r="V77" s="880">
        <v>472</v>
      </c>
      <c r="W77" s="879"/>
      <c r="X77" s="879"/>
      <c r="Y77" s="879"/>
      <c r="Z77" s="835"/>
      <c r="AA77" s="880">
        <v>4</v>
      </c>
      <c r="AB77" s="879"/>
      <c r="AC77" s="879"/>
      <c r="AD77" s="879"/>
      <c r="AE77" s="835"/>
      <c r="AF77" s="880">
        <v>4</v>
      </c>
      <c r="AG77" s="879"/>
      <c r="AH77" s="879"/>
      <c r="AI77" s="879"/>
      <c r="AJ77" s="835"/>
      <c r="AK77" s="880">
        <v>6</v>
      </c>
      <c r="AL77" s="879"/>
      <c r="AM77" s="879"/>
      <c r="AN77" s="879"/>
      <c r="AO77" s="835"/>
      <c r="AP77" s="880">
        <v>142</v>
      </c>
      <c r="AQ77" s="879"/>
      <c r="AR77" s="879"/>
      <c r="AS77" s="879"/>
      <c r="AT77" s="835"/>
      <c r="AU77" s="880" t="s">
        <v>487</v>
      </c>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25">
      <c r="A78" s="220">
        <v>11</v>
      </c>
      <c r="B78" s="874" t="s">
        <v>557</v>
      </c>
      <c r="C78" s="875"/>
      <c r="D78" s="875"/>
      <c r="E78" s="875"/>
      <c r="F78" s="875"/>
      <c r="G78" s="875"/>
      <c r="H78" s="875"/>
      <c r="I78" s="875"/>
      <c r="J78" s="875"/>
      <c r="K78" s="875"/>
      <c r="L78" s="875"/>
      <c r="M78" s="875"/>
      <c r="N78" s="875"/>
      <c r="O78" s="875"/>
      <c r="P78" s="876"/>
      <c r="Q78" s="877">
        <v>93</v>
      </c>
      <c r="R78" s="831"/>
      <c r="S78" s="831"/>
      <c r="T78" s="831"/>
      <c r="U78" s="831"/>
      <c r="V78" s="831">
        <v>82</v>
      </c>
      <c r="W78" s="831"/>
      <c r="X78" s="831"/>
      <c r="Y78" s="831"/>
      <c r="Z78" s="831"/>
      <c r="AA78" s="831">
        <v>11</v>
      </c>
      <c r="AB78" s="831"/>
      <c r="AC78" s="831"/>
      <c r="AD78" s="831"/>
      <c r="AE78" s="831"/>
      <c r="AF78" s="831">
        <v>11</v>
      </c>
      <c r="AG78" s="831"/>
      <c r="AH78" s="831"/>
      <c r="AI78" s="831"/>
      <c r="AJ78" s="831"/>
      <c r="AK78" s="831" t="s">
        <v>487</v>
      </c>
      <c r="AL78" s="831"/>
      <c r="AM78" s="831"/>
      <c r="AN78" s="831"/>
      <c r="AO78" s="831"/>
      <c r="AP78" s="831" t="s">
        <v>487</v>
      </c>
      <c r="AQ78" s="831"/>
      <c r="AR78" s="831"/>
      <c r="AS78" s="831"/>
      <c r="AT78" s="831"/>
      <c r="AU78" s="831" t="s">
        <v>487</v>
      </c>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25">
      <c r="A79" s="220">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25">
      <c r="A80" s="220">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25">
      <c r="A81" s="220">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25">
      <c r="A82" s="220">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25">
      <c r="A83" s="220">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25">
      <c r="A84" s="220">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25">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25">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25">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3">
      <c r="A88" s="222" t="s">
        <v>378</v>
      </c>
      <c r="B88" s="790" t="s">
        <v>401</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6101</v>
      </c>
      <c r="AG88" s="845"/>
      <c r="AH88" s="845"/>
      <c r="AI88" s="845"/>
      <c r="AJ88" s="845"/>
      <c r="AK88" s="842"/>
      <c r="AL88" s="842"/>
      <c r="AM88" s="842"/>
      <c r="AN88" s="842"/>
      <c r="AO88" s="842"/>
      <c r="AP88" s="845">
        <v>1814</v>
      </c>
      <c r="AQ88" s="845"/>
      <c r="AR88" s="845"/>
      <c r="AS88" s="845"/>
      <c r="AT88" s="845"/>
      <c r="AU88" s="845">
        <v>25</v>
      </c>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38</v>
      </c>
      <c r="CS102" s="853"/>
      <c r="CT102" s="853"/>
      <c r="CU102" s="853"/>
      <c r="CV102" s="892"/>
      <c r="CW102" s="891">
        <v>75</v>
      </c>
      <c r="CX102" s="853"/>
      <c r="CY102" s="853"/>
      <c r="CZ102" s="853"/>
      <c r="DA102" s="892"/>
      <c r="DB102" s="891" t="s">
        <v>487</v>
      </c>
      <c r="DC102" s="853"/>
      <c r="DD102" s="853"/>
      <c r="DE102" s="853"/>
      <c r="DF102" s="892"/>
      <c r="DG102" s="891" t="s">
        <v>487</v>
      </c>
      <c r="DH102" s="853"/>
      <c r="DI102" s="853"/>
      <c r="DJ102" s="853"/>
      <c r="DK102" s="892"/>
      <c r="DL102" s="891" t="s">
        <v>487</v>
      </c>
      <c r="DM102" s="853"/>
      <c r="DN102" s="853"/>
      <c r="DO102" s="853"/>
      <c r="DP102" s="892"/>
      <c r="DQ102" s="891" t="s">
        <v>487</v>
      </c>
      <c r="DR102" s="853"/>
      <c r="DS102" s="853"/>
      <c r="DT102" s="853"/>
      <c r="DU102" s="892"/>
      <c r="DV102" s="790"/>
      <c r="DW102" s="791"/>
      <c r="DX102" s="791"/>
      <c r="DY102" s="791"/>
      <c r="DZ102" s="915"/>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295</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295</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295</v>
      </c>
      <c r="DR109" s="894"/>
      <c r="DS109" s="894"/>
      <c r="DT109" s="894"/>
      <c r="DU109" s="895"/>
      <c r="DV109" s="893" t="s">
        <v>412</v>
      </c>
      <c r="DW109" s="894"/>
      <c r="DX109" s="894"/>
      <c r="DY109" s="894"/>
      <c r="DZ109" s="896"/>
    </row>
    <row r="110" spans="1:131" s="212" customFormat="1" ht="26.25" customHeight="1" x14ac:dyDescent="0.2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98727</v>
      </c>
      <c r="AB110" s="901"/>
      <c r="AC110" s="901"/>
      <c r="AD110" s="901"/>
      <c r="AE110" s="902"/>
      <c r="AF110" s="903">
        <v>92664</v>
      </c>
      <c r="AG110" s="901"/>
      <c r="AH110" s="901"/>
      <c r="AI110" s="901"/>
      <c r="AJ110" s="902"/>
      <c r="AK110" s="903">
        <v>104288</v>
      </c>
      <c r="AL110" s="901"/>
      <c r="AM110" s="901"/>
      <c r="AN110" s="901"/>
      <c r="AO110" s="902"/>
      <c r="AP110" s="904">
        <v>22.6</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1113288</v>
      </c>
      <c r="BR110" s="932"/>
      <c r="BS110" s="932"/>
      <c r="BT110" s="932"/>
      <c r="BU110" s="932"/>
      <c r="BV110" s="932">
        <v>1204099</v>
      </c>
      <c r="BW110" s="932"/>
      <c r="BX110" s="932"/>
      <c r="BY110" s="932"/>
      <c r="BZ110" s="932"/>
      <c r="CA110" s="932">
        <v>1404025</v>
      </c>
      <c r="CB110" s="932"/>
      <c r="CC110" s="932"/>
      <c r="CD110" s="932"/>
      <c r="CE110" s="932"/>
      <c r="CF110" s="945">
        <v>304.89999999999998</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2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2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55200</v>
      </c>
      <c r="BR112" s="927"/>
      <c r="BS112" s="927"/>
      <c r="BT112" s="927"/>
      <c r="BU112" s="927"/>
      <c r="BV112" s="927">
        <v>56559</v>
      </c>
      <c r="BW112" s="927"/>
      <c r="BX112" s="927"/>
      <c r="BY112" s="927"/>
      <c r="BZ112" s="927"/>
      <c r="CA112" s="927">
        <v>85761</v>
      </c>
      <c r="CB112" s="927"/>
      <c r="CC112" s="927"/>
      <c r="CD112" s="927"/>
      <c r="CE112" s="927"/>
      <c r="CF112" s="921">
        <v>18.600000000000001</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2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t="s">
        <v>122</v>
      </c>
      <c r="AB113" s="939"/>
      <c r="AC113" s="939"/>
      <c r="AD113" s="939"/>
      <c r="AE113" s="940"/>
      <c r="AF113" s="941">
        <v>6203</v>
      </c>
      <c r="AG113" s="939"/>
      <c r="AH113" s="939"/>
      <c r="AI113" s="939"/>
      <c r="AJ113" s="940"/>
      <c r="AK113" s="941">
        <v>7760</v>
      </c>
      <c r="AL113" s="939"/>
      <c r="AM113" s="939"/>
      <c r="AN113" s="939"/>
      <c r="AO113" s="940"/>
      <c r="AP113" s="942">
        <v>1.7</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25470</v>
      </c>
      <c r="BR113" s="927"/>
      <c r="BS113" s="927"/>
      <c r="BT113" s="927"/>
      <c r="BU113" s="927"/>
      <c r="BV113" s="927">
        <v>27216</v>
      </c>
      <c r="BW113" s="927"/>
      <c r="BX113" s="927"/>
      <c r="BY113" s="927"/>
      <c r="BZ113" s="927"/>
      <c r="CA113" s="927">
        <v>25075</v>
      </c>
      <c r="CB113" s="927"/>
      <c r="CC113" s="927"/>
      <c r="CD113" s="927"/>
      <c r="CE113" s="927"/>
      <c r="CF113" s="921">
        <v>5.4</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2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3073</v>
      </c>
      <c r="AB114" s="960"/>
      <c r="AC114" s="960"/>
      <c r="AD114" s="960"/>
      <c r="AE114" s="961"/>
      <c r="AF114" s="962">
        <v>4990</v>
      </c>
      <c r="AG114" s="960"/>
      <c r="AH114" s="960"/>
      <c r="AI114" s="960"/>
      <c r="AJ114" s="961"/>
      <c r="AK114" s="962">
        <v>5070</v>
      </c>
      <c r="AL114" s="960"/>
      <c r="AM114" s="960"/>
      <c r="AN114" s="960"/>
      <c r="AO114" s="961"/>
      <c r="AP114" s="963">
        <v>1.1000000000000001</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28291</v>
      </c>
      <c r="BR114" s="927"/>
      <c r="BS114" s="927"/>
      <c r="BT114" s="927"/>
      <c r="BU114" s="927"/>
      <c r="BV114" s="927">
        <v>35647</v>
      </c>
      <c r="BW114" s="927"/>
      <c r="BX114" s="927"/>
      <c r="BY114" s="927"/>
      <c r="BZ114" s="927"/>
      <c r="CA114" s="927">
        <v>59333</v>
      </c>
      <c r="CB114" s="927"/>
      <c r="CC114" s="927"/>
      <c r="CD114" s="927"/>
      <c r="CE114" s="927"/>
      <c r="CF114" s="921">
        <v>12.9</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2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2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2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101800</v>
      </c>
      <c r="AB117" s="980"/>
      <c r="AC117" s="980"/>
      <c r="AD117" s="980"/>
      <c r="AE117" s="981"/>
      <c r="AF117" s="982">
        <v>103857</v>
      </c>
      <c r="AG117" s="980"/>
      <c r="AH117" s="980"/>
      <c r="AI117" s="980"/>
      <c r="AJ117" s="981"/>
      <c r="AK117" s="982">
        <v>117118</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2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295</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2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3" t="s">
        <v>178</v>
      </c>
      <c r="BA119" s="233"/>
      <c r="BB119" s="233"/>
      <c r="BC119" s="233"/>
      <c r="BD119" s="233"/>
      <c r="BE119" s="233"/>
      <c r="BF119" s="233"/>
      <c r="BG119" s="233"/>
      <c r="BH119" s="233"/>
      <c r="BI119" s="233"/>
      <c r="BJ119" s="233"/>
      <c r="BK119" s="233"/>
      <c r="BL119" s="233"/>
      <c r="BM119" s="233"/>
      <c r="BN119" s="233"/>
      <c r="BO119" s="978" t="s">
        <v>442</v>
      </c>
      <c r="BP119" s="1006"/>
      <c r="BQ119" s="1000">
        <v>1222249</v>
      </c>
      <c r="BR119" s="1001"/>
      <c r="BS119" s="1001"/>
      <c r="BT119" s="1001"/>
      <c r="BU119" s="1001"/>
      <c r="BV119" s="1001">
        <v>1323521</v>
      </c>
      <c r="BW119" s="1001"/>
      <c r="BX119" s="1001"/>
      <c r="BY119" s="1001"/>
      <c r="BZ119" s="1001"/>
      <c r="CA119" s="1001">
        <v>1574194</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2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659022</v>
      </c>
      <c r="BR120" s="932"/>
      <c r="BS120" s="932"/>
      <c r="BT120" s="932"/>
      <c r="BU120" s="932"/>
      <c r="BV120" s="932">
        <v>614702</v>
      </c>
      <c r="BW120" s="932"/>
      <c r="BX120" s="932"/>
      <c r="BY120" s="932"/>
      <c r="BZ120" s="932"/>
      <c r="CA120" s="932">
        <v>597907</v>
      </c>
      <c r="CB120" s="932"/>
      <c r="CC120" s="932"/>
      <c r="CD120" s="932"/>
      <c r="CE120" s="932"/>
      <c r="CF120" s="945">
        <v>129.9</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51800</v>
      </c>
      <c r="DH120" s="932"/>
      <c r="DI120" s="932"/>
      <c r="DJ120" s="932"/>
      <c r="DK120" s="932"/>
      <c r="DL120" s="932">
        <v>53479</v>
      </c>
      <c r="DM120" s="932"/>
      <c r="DN120" s="932"/>
      <c r="DO120" s="932"/>
      <c r="DP120" s="932"/>
      <c r="DQ120" s="932">
        <v>78446</v>
      </c>
      <c r="DR120" s="932"/>
      <c r="DS120" s="932"/>
      <c r="DT120" s="932"/>
      <c r="DU120" s="932"/>
      <c r="DV120" s="933">
        <v>17</v>
      </c>
      <c r="DW120" s="933"/>
      <c r="DX120" s="933"/>
      <c r="DY120" s="933"/>
      <c r="DZ120" s="934"/>
    </row>
    <row r="121" spans="1:130" s="212" customFormat="1" ht="26.25" customHeight="1" x14ac:dyDescent="0.2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16400</v>
      </c>
      <c r="BR121" s="927"/>
      <c r="BS121" s="927"/>
      <c r="BT121" s="927"/>
      <c r="BU121" s="927"/>
      <c r="BV121" s="927">
        <v>16400</v>
      </c>
      <c r="BW121" s="927"/>
      <c r="BX121" s="927"/>
      <c r="BY121" s="927"/>
      <c r="BZ121" s="927"/>
      <c r="CA121" s="927">
        <v>16400</v>
      </c>
      <c r="CB121" s="927"/>
      <c r="CC121" s="927"/>
      <c r="CD121" s="927"/>
      <c r="CE121" s="927"/>
      <c r="CF121" s="921">
        <v>3.6</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3400</v>
      </c>
      <c r="DH121" s="927"/>
      <c r="DI121" s="927"/>
      <c r="DJ121" s="927"/>
      <c r="DK121" s="927"/>
      <c r="DL121" s="927">
        <v>3080</v>
      </c>
      <c r="DM121" s="927"/>
      <c r="DN121" s="927"/>
      <c r="DO121" s="927"/>
      <c r="DP121" s="927"/>
      <c r="DQ121" s="927">
        <v>7315</v>
      </c>
      <c r="DR121" s="927"/>
      <c r="DS121" s="927"/>
      <c r="DT121" s="927"/>
      <c r="DU121" s="927"/>
      <c r="DV121" s="928">
        <v>1.6</v>
      </c>
      <c r="DW121" s="928"/>
      <c r="DX121" s="928"/>
      <c r="DY121" s="928"/>
      <c r="DZ121" s="929"/>
    </row>
    <row r="122" spans="1:130" s="212" customFormat="1" ht="26.25" customHeight="1" x14ac:dyDescent="0.2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877791</v>
      </c>
      <c r="BR122" s="1001"/>
      <c r="BS122" s="1001"/>
      <c r="BT122" s="1001"/>
      <c r="BU122" s="1001"/>
      <c r="BV122" s="1001">
        <v>946825</v>
      </c>
      <c r="BW122" s="1001"/>
      <c r="BX122" s="1001"/>
      <c r="BY122" s="1001"/>
      <c r="BZ122" s="1001"/>
      <c r="CA122" s="1001">
        <v>1102480</v>
      </c>
      <c r="CB122" s="1001"/>
      <c r="CC122" s="1001"/>
      <c r="CD122" s="1001"/>
      <c r="CE122" s="1001"/>
      <c r="CF122" s="1018">
        <v>239.4</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2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3" t="s">
        <v>178</v>
      </c>
      <c r="BA123" s="233"/>
      <c r="BB123" s="233"/>
      <c r="BC123" s="233"/>
      <c r="BD123" s="233"/>
      <c r="BE123" s="233"/>
      <c r="BF123" s="233"/>
      <c r="BG123" s="233"/>
      <c r="BH123" s="233"/>
      <c r="BI123" s="233"/>
      <c r="BJ123" s="233"/>
      <c r="BK123" s="233"/>
      <c r="BL123" s="233"/>
      <c r="BM123" s="233"/>
      <c r="BN123" s="233"/>
      <c r="BO123" s="978" t="s">
        <v>450</v>
      </c>
      <c r="BP123" s="1006"/>
      <c r="BQ123" s="1064">
        <v>1553213</v>
      </c>
      <c r="BR123" s="1065"/>
      <c r="BS123" s="1065"/>
      <c r="BT123" s="1065"/>
      <c r="BU123" s="1065"/>
      <c r="BV123" s="1065">
        <v>1577927</v>
      </c>
      <c r="BW123" s="1065"/>
      <c r="BX123" s="1065"/>
      <c r="BY123" s="1065"/>
      <c r="BZ123" s="1065"/>
      <c r="CA123" s="1065">
        <v>1716787</v>
      </c>
      <c r="CB123" s="1065"/>
      <c r="CC123" s="1065"/>
      <c r="CD123" s="1065"/>
      <c r="CE123" s="1065"/>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x14ac:dyDescent="0.3">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2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3">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2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3">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14"/>
      <c r="AV128" s="214"/>
      <c r="AW128" s="214"/>
      <c r="AX128" s="897" t="s">
        <v>464</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465</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2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546954</v>
      </c>
      <c r="AB129" s="960"/>
      <c r="AC129" s="960"/>
      <c r="AD129" s="960"/>
      <c r="AE129" s="961"/>
      <c r="AF129" s="962">
        <v>565291</v>
      </c>
      <c r="AG129" s="960"/>
      <c r="AH129" s="960"/>
      <c r="AI129" s="960"/>
      <c r="AJ129" s="961"/>
      <c r="AK129" s="962">
        <v>545524</v>
      </c>
      <c r="AL129" s="960"/>
      <c r="AM129" s="960"/>
      <c r="AN129" s="960"/>
      <c r="AO129" s="961"/>
      <c r="AP129" s="1074"/>
      <c r="AQ129" s="1075"/>
      <c r="AR129" s="1075"/>
      <c r="AS129" s="1075"/>
      <c r="AT129" s="1076"/>
      <c r="AU129" s="215"/>
      <c r="AV129" s="215"/>
      <c r="AW129" s="215"/>
      <c r="AX129" s="1066" t="s">
        <v>467</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76670</v>
      </c>
      <c r="AB130" s="960"/>
      <c r="AC130" s="960"/>
      <c r="AD130" s="960"/>
      <c r="AE130" s="961"/>
      <c r="AF130" s="962">
        <v>75545</v>
      </c>
      <c r="AG130" s="960"/>
      <c r="AH130" s="960"/>
      <c r="AI130" s="960"/>
      <c r="AJ130" s="961"/>
      <c r="AK130" s="962">
        <v>85077</v>
      </c>
      <c r="AL130" s="960"/>
      <c r="AM130" s="960"/>
      <c r="AN130" s="960"/>
      <c r="AO130" s="961"/>
      <c r="AP130" s="1074"/>
      <c r="AQ130" s="1075"/>
      <c r="AR130" s="1075"/>
      <c r="AS130" s="1075"/>
      <c r="AT130" s="1076"/>
      <c r="AU130" s="215"/>
      <c r="AV130" s="215"/>
      <c r="AW130" s="215"/>
      <c r="AX130" s="1066" t="s">
        <v>470</v>
      </c>
      <c r="AY130" s="924"/>
      <c r="AZ130" s="924"/>
      <c r="BA130" s="924"/>
      <c r="BB130" s="924"/>
      <c r="BC130" s="924"/>
      <c r="BD130" s="924"/>
      <c r="BE130" s="925"/>
      <c r="BF130" s="1102">
        <v>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470284</v>
      </c>
      <c r="AB131" s="987"/>
      <c r="AC131" s="987"/>
      <c r="AD131" s="987"/>
      <c r="AE131" s="988"/>
      <c r="AF131" s="986">
        <v>489746</v>
      </c>
      <c r="AG131" s="987"/>
      <c r="AH131" s="987"/>
      <c r="AI131" s="987"/>
      <c r="AJ131" s="988"/>
      <c r="AK131" s="986">
        <v>460447</v>
      </c>
      <c r="AL131" s="987"/>
      <c r="AM131" s="987"/>
      <c r="AN131" s="987"/>
      <c r="AO131" s="988"/>
      <c r="AP131" s="1111"/>
      <c r="AQ131" s="1112"/>
      <c r="AR131" s="1112"/>
      <c r="AS131" s="1112"/>
      <c r="AT131" s="1113"/>
      <c r="AU131" s="215"/>
      <c r="AV131" s="215"/>
      <c r="AW131" s="215"/>
      <c r="AX131" s="1084" t="s">
        <v>472</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5.3435796240000002</v>
      </c>
      <c r="AB132" s="1098"/>
      <c r="AC132" s="1098"/>
      <c r="AD132" s="1098"/>
      <c r="AE132" s="1099"/>
      <c r="AF132" s="1100">
        <v>5.780955842</v>
      </c>
      <c r="AG132" s="1098"/>
      <c r="AH132" s="1098"/>
      <c r="AI132" s="1098"/>
      <c r="AJ132" s="1099"/>
      <c r="AK132" s="1100">
        <v>6.9586727679999996</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5.3</v>
      </c>
      <c r="AB133" s="1081"/>
      <c r="AC133" s="1081"/>
      <c r="AD133" s="1081"/>
      <c r="AE133" s="1082"/>
      <c r="AF133" s="1080">
        <v>5.3</v>
      </c>
      <c r="AG133" s="1081"/>
      <c r="AH133" s="1081"/>
      <c r="AI133" s="1081"/>
      <c r="AJ133" s="1082"/>
      <c r="AK133" s="1080">
        <v>6</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l4duhLvG8yGolkt0EYs4Sy9AHQ/C+8DepWeqsAjkYSuWoPxHgW0ABjbm0GsGXNtJMc/tfUk/Cpf9CDzvFGwNw==" saltValue="IhW5kMoch7FYO0d7TNLi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476</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w0QeYviFHZ1C6EYpbWh56HIWXrvMnp+WWqFM2LmRibuSBDyVwkqvZ1H98RoAim5c0SECA+E2e6iXUm+m5F+o6w==" saltValue="ktb1DJlsR1aX0ZlQ1e0I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oCXLAcxY2iS/oam9qAhl8jOtnvQBJMCyyTvM9wCVFQe9CJWiAWA4CXaALB1f4cBydgSRYzS/lTHLL/g+rNi8kA==" saltValue="1gKlcw2wrtdO7JQ4dqjx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478</v>
      </c>
      <c r="AL6" s="248"/>
      <c r="AM6" s="248"/>
      <c r="AN6" s="248"/>
    </row>
    <row r="7" spans="1:46" ht="13.5" customHeight="1" x14ac:dyDescent="0.25">
      <c r="A7" s="247"/>
      <c r="AK7" s="250"/>
      <c r="AL7" s="251"/>
      <c r="AM7" s="251"/>
      <c r="AN7" s="252"/>
      <c r="AO7" s="1115" t="s">
        <v>479</v>
      </c>
      <c r="AP7" s="253"/>
      <c r="AQ7" s="254" t="s">
        <v>480</v>
      </c>
      <c r="AR7" s="255"/>
    </row>
    <row r="8" spans="1:46" ht="12.75" x14ac:dyDescent="0.25">
      <c r="A8" s="247"/>
      <c r="AK8" s="256"/>
      <c r="AL8" s="257"/>
      <c r="AM8" s="257"/>
      <c r="AN8" s="258"/>
      <c r="AO8" s="1116"/>
      <c r="AP8" s="259" t="s">
        <v>481</v>
      </c>
      <c r="AQ8" s="260" t="s">
        <v>482</v>
      </c>
      <c r="AR8" s="261" t="s">
        <v>483</v>
      </c>
    </row>
    <row r="9" spans="1:46" ht="12.75" x14ac:dyDescent="0.25">
      <c r="A9" s="247"/>
      <c r="AK9" s="1117" t="s">
        <v>484</v>
      </c>
      <c r="AL9" s="1118"/>
      <c r="AM9" s="1118"/>
      <c r="AN9" s="1119"/>
      <c r="AO9" s="262">
        <v>299689</v>
      </c>
      <c r="AP9" s="262">
        <v>960542</v>
      </c>
      <c r="AQ9" s="263">
        <v>263788</v>
      </c>
      <c r="AR9" s="264">
        <v>264.10000000000002</v>
      </c>
    </row>
    <row r="10" spans="1:46" ht="13.5" customHeight="1" x14ac:dyDescent="0.25">
      <c r="A10" s="247"/>
      <c r="AK10" s="1117" t="s">
        <v>485</v>
      </c>
      <c r="AL10" s="1118"/>
      <c r="AM10" s="1118"/>
      <c r="AN10" s="1119"/>
      <c r="AO10" s="265">
        <v>11709</v>
      </c>
      <c r="AP10" s="265">
        <v>37529</v>
      </c>
      <c r="AQ10" s="266">
        <v>39680</v>
      </c>
      <c r="AR10" s="267">
        <v>-5.4</v>
      </c>
    </row>
    <row r="11" spans="1:46" ht="13.5" customHeight="1" x14ac:dyDescent="0.25">
      <c r="A11" s="247"/>
      <c r="AK11" s="1117" t="s">
        <v>486</v>
      </c>
      <c r="AL11" s="1118"/>
      <c r="AM11" s="1118"/>
      <c r="AN11" s="1119"/>
      <c r="AO11" s="265" t="s">
        <v>487</v>
      </c>
      <c r="AP11" s="265" t="s">
        <v>487</v>
      </c>
      <c r="AQ11" s="266">
        <v>4557</v>
      </c>
      <c r="AR11" s="267" t="s">
        <v>487</v>
      </c>
    </row>
    <row r="12" spans="1:46" ht="13.5" customHeight="1" x14ac:dyDescent="0.25">
      <c r="A12" s="247"/>
      <c r="AK12" s="1117" t="s">
        <v>488</v>
      </c>
      <c r="AL12" s="1118"/>
      <c r="AM12" s="1118"/>
      <c r="AN12" s="1119"/>
      <c r="AO12" s="265" t="s">
        <v>487</v>
      </c>
      <c r="AP12" s="265" t="s">
        <v>487</v>
      </c>
      <c r="AQ12" s="266" t="s">
        <v>487</v>
      </c>
      <c r="AR12" s="267" t="s">
        <v>487</v>
      </c>
    </row>
    <row r="13" spans="1:46" ht="13.5" customHeight="1" x14ac:dyDescent="0.25">
      <c r="A13" s="247"/>
      <c r="AK13" s="1117" t="s">
        <v>489</v>
      </c>
      <c r="AL13" s="1118"/>
      <c r="AM13" s="1118"/>
      <c r="AN13" s="1119"/>
      <c r="AO13" s="265" t="s">
        <v>487</v>
      </c>
      <c r="AP13" s="265" t="s">
        <v>487</v>
      </c>
      <c r="AQ13" s="266">
        <v>12917</v>
      </c>
      <c r="AR13" s="267" t="s">
        <v>487</v>
      </c>
    </row>
    <row r="14" spans="1:46" ht="13.5" customHeight="1" x14ac:dyDescent="0.25">
      <c r="A14" s="247"/>
      <c r="AK14" s="1117" t="s">
        <v>490</v>
      </c>
      <c r="AL14" s="1118"/>
      <c r="AM14" s="1118"/>
      <c r="AN14" s="1119"/>
      <c r="AO14" s="265" t="s">
        <v>487</v>
      </c>
      <c r="AP14" s="265" t="s">
        <v>487</v>
      </c>
      <c r="AQ14" s="266">
        <v>4746</v>
      </c>
      <c r="AR14" s="267" t="s">
        <v>487</v>
      </c>
    </row>
    <row r="15" spans="1:46" ht="13.5" customHeight="1" x14ac:dyDescent="0.25">
      <c r="A15" s="247"/>
      <c r="AK15" s="1120" t="s">
        <v>491</v>
      </c>
      <c r="AL15" s="1121"/>
      <c r="AM15" s="1121"/>
      <c r="AN15" s="1122"/>
      <c r="AO15" s="265">
        <v>-27231</v>
      </c>
      <c r="AP15" s="265">
        <v>-87279</v>
      </c>
      <c r="AQ15" s="266">
        <v>-12765</v>
      </c>
      <c r="AR15" s="267">
        <v>583.70000000000005</v>
      </c>
    </row>
    <row r="16" spans="1:46" ht="12.75" x14ac:dyDescent="0.25">
      <c r="A16" s="247"/>
      <c r="AK16" s="1120" t="s">
        <v>178</v>
      </c>
      <c r="AL16" s="1121"/>
      <c r="AM16" s="1121"/>
      <c r="AN16" s="1122"/>
      <c r="AO16" s="265">
        <v>284167</v>
      </c>
      <c r="AP16" s="265">
        <v>910792</v>
      </c>
      <c r="AQ16" s="266">
        <v>312922</v>
      </c>
      <c r="AR16" s="267">
        <v>191.1</v>
      </c>
    </row>
    <row r="17" spans="1:46" ht="12.75" x14ac:dyDescent="0.25">
      <c r="A17" s="247"/>
    </row>
    <row r="18" spans="1:46" ht="12.75" x14ac:dyDescent="0.25">
      <c r="A18" s="247"/>
      <c r="AQ18" s="268"/>
      <c r="AR18" s="268"/>
    </row>
    <row r="19" spans="1:46" ht="12.75" x14ac:dyDescent="0.25">
      <c r="A19" s="247"/>
      <c r="AK19" s="243" t="s">
        <v>492</v>
      </c>
    </row>
    <row r="20" spans="1:46" ht="12.75" x14ac:dyDescent="0.25">
      <c r="A20" s="247"/>
      <c r="AK20" s="269"/>
      <c r="AL20" s="270"/>
      <c r="AM20" s="270"/>
      <c r="AN20" s="271"/>
      <c r="AO20" s="272" t="s">
        <v>493</v>
      </c>
      <c r="AP20" s="273" t="s">
        <v>494</v>
      </c>
      <c r="AQ20" s="274" t="s">
        <v>495</v>
      </c>
      <c r="AR20" s="275"/>
    </row>
    <row r="21" spans="1:46" s="248" customFormat="1" ht="12.75" x14ac:dyDescent="0.25">
      <c r="A21" s="276"/>
      <c r="AK21" s="1123" t="s">
        <v>496</v>
      </c>
      <c r="AL21" s="1124"/>
      <c r="AM21" s="1124"/>
      <c r="AN21" s="1125"/>
      <c r="AO21" s="277">
        <v>80.13</v>
      </c>
      <c r="AP21" s="278">
        <v>24.75</v>
      </c>
      <c r="AQ21" s="279">
        <v>55.38</v>
      </c>
      <c r="AS21" s="280"/>
      <c r="AT21" s="276"/>
    </row>
    <row r="22" spans="1:46" s="248" customFormat="1" ht="12.75" x14ac:dyDescent="0.25">
      <c r="A22" s="276"/>
      <c r="AK22" s="1123" t="s">
        <v>497</v>
      </c>
      <c r="AL22" s="1124"/>
      <c r="AM22" s="1124"/>
      <c r="AN22" s="1125"/>
      <c r="AO22" s="281">
        <v>84.9</v>
      </c>
      <c r="AP22" s="282">
        <v>95.6</v>
      </c>
      <c r="AQ22" s="283">
        <v>-10.7</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2.75" x14ac:dyDescent="0.25">
      <c r="A27" s="288"/>
      <c r="AS27" s="243"/>
      <c r="AT27" s="243"/>
    </row>
    <row r="28" spans="1:46" ht="16.149999999999999" x14ac:dyDescent="0.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500</v>
      </c>
      <c r="AL29" s="248"/>
      <c r="AM29" s="248"/>
      <c r="AN29" s="248"/>
      <c r="AS29" s="290"/>
    </row>
    <row r="30" spans="1:46" ht="13.5" customHeight="1" x14ac:dyDescent="0.25">
      <c r="A30" s="247"/>
      <c r="AK30" s="250"/>
      <c r="AL30" s="251"/>
      <c r="AM30" s="251"/>
      <c r="AN30" s="252"/>
      <c r="AO30" s="1115" t="s">
        <v>479</v>
      </c>
      <c r="AP30" s="253"/>
      <c r="AQ30" s="254" t="s">
        <v>480</v>
      </c>
      <c r="AR30" s="255"/>
    </row>
    <row r="31" spans="1:46" ht="12.75" x14ac:dyDescent="0.25">
      <c r="A31" s="247"/>
      <c r="AK31" s="256"/>
      <c r="AL31" s="257"/>
      <c r="AM31" s="257"/>
      <c r="AN31" s="258"/>
      <c r="AO31" s="1116"/>
      <c r="AP31" s="259" t="s">
        <v>481</v>
      </c>
      <c r="AQ31" s="260" t="s">
        <v>482</v>
      </c>
      <c r="AR31" s="261" t="s">
        <v>483</v>
      </c>
    </row>
    <row r="32" spans="1:46" ht="27" customHeight="1" x14ac:dyDescent="0.25">
      <c r="A32" s="247"/>
      <c r="AK32" s="1131" t="s">
        <v>501</v>
      </c>
      <c r="AL32" s="1132"/>
      <c r="AM32" s="1132"/>
      <c r="AN32" s="1133"/>
      <c r="AO32" s="291">
        <v>104288</v>
      </c>
      <c r="AP32" s="291">
        <v>334256</v>
      </c>
      <c r="AQ32" s="292">
        <v>170896</v>
      </c>
      <c r="AR32" s="293">
        <v>95.6</v>
      </c>
    </row>
    <row r="33" spans="1:46" ht="13.5" customHeight="1" x14ac:dyDescent="0.25">
      <c r="A33" s="247"/>
      <c r="AK33" s="1131" t="s">
        <v>502</v>
      </c>
      <c r="AL33" s="1132"/>
      <c r="AM33" s="1132"/>
      <c r="AN33" s="1133"/>
      <c r="AO33" s="291" t="s">
        <v>487</v>
      </c>
      <c r="AP33" s="291" t="s">
        <v>487</v>
      </c>
      <c r="AQ33" s="292" t="s">
        <v>487</v>
      </c>
      <c r="AR33" s="293" t="s">
        <v>487</v>
      </c>
    </row>
    <row r="34" spans="1:46" ht="27" customHeight="1" x14ac:dyDescent="0.25">
      <c r="A34" s="247"/>
      <c r="AK34" s="1131" t="s">
        <v>503</v>
      </c>
      <c r="AL34" s="1132"/>
      <c r="AM34" s="1132"/>
      <c r="AN34" s="1133"/>
      <c r="AO34" s="291" t="s">
        <v>487</v>
      </c>
      <c r="AP34" s="291" t="s">
        <v>487</v>
      </c>
      <c r="AQ34" s="292">
        <v>5</v>
      </c>
      <c r="AR34" s="293" t="s">
        <v>487</v>
      </c>
    </row>
    <row r="35" spans="1:46" ht="27" customHeight="1" x14ac:dyDescent="0.25">
      <c r="A35" s="247"/>
      <c r="AK35" s="1131" t="s">
        <v>504</v>
      </c>
      <c r="AL35" s="1132"/>
      <c r="AM35" s="1132"/>
      <c r="AN35" s="1133"/>
      <c r="AO35" s="291">
        <v>7760</v>
      </c>
      <c r="AP35" s="291">
        <v>24872</v>
      </c>
      <c r="AQ35" s="292">
        <v>33138</v>
      </c>
      <c r="AR35" s="293">
        <v>-24.9</v>
      </c>
    </row>
    <row r="36" spans="1:46" ht="27" customHeight="1" x14ac:dyDescent="0.25">
      <c r="A36" s="247"/>
      <c r="AK36" s="1131" t="s">
        <v>505</v>
      </c>
      <c r="AL36" s="1132"/>
      <c r="AM36" s="1132"/>
      <c r="AN36" s="1133"/>
      <c r="AO36" s="291">
        <v>5070</v>
      </c>
      <c r="AP36" s="291">
        <v>16250</v>
      </c>
      <c r="AQ36" s="292">
        <v>2943</v>
      </c>
      <c r="AR36" s="293">
        <v>452.2</v>
      </c>
    </row>
    <row r="37" spans="1:46" ht="13.5" customHeight="1" x14ac:dyDescent="0.25">
      <c r="A37" s="247"/>
      <c r="AK37" s="1131" t="s">
        <v>506</v>
      </c>
      <c r="AL37" s="1132"/>
      <c r="AM37" s="1132"/>
      <c r="AN37" s="1133"/>
      <c r="AO37" s="291" t="s">
        <v>487</v>
      </c>
      <c r="AP37" s="291" t="s">
        <v>487</v>
      </c>
      <c r="AQ37" s="292">
        <v>1487</v>
      </c>
      <c r="AR37" s="293" t="s">
        <v>487</v>
      </c>
    </row>
    <row r="38" spans="1:46" ht="27" customHeight="1" x14ac:dyDescent="0.25">
      <c r="A38" s="247"/>
      <c r="AK38" s="1134" t="s">
        <v>507</v>
      </c>
      <c r="AL38" s="1135"/>
      <c r="AM38" s="1135"/>
      <c r="AN38" s="1136"/>
      <c r="AO38" s="294" t="s">
        <v>487</v>
      </c>
      <c r="AP38" s="294" t="s">
        <v>487</v>
      </c>
      <c r="AQ38" s="295">
        <v>60</v>
      </c>
      <c r="AR38" s="283" t="s">
        <v>487</v>
      </c>
      <c r="AS38" s="290"/>
    </row>
    <row r="39" spans="1:46" ht="12.75" x14ac:dyDescent="0.25">
      <c r="A39" s="247"/>
      <c r="AK39" s="1134" t="s">
        <v>508</v>
      </c>
      <c r="AL39" s="1135"/>
      <c r="AM39" s="1135"/>
      <c r="AN39" s="1136"/>
      <c r="AO39" s="291" t="s">
        <v>487</v>
      </c>
      <c r="AP39" s="291" t="s">
        <v>487</v>
      </c>
      <c r="AQ39" s="292">
        <v>-8408</v>
      </c>
      <c r="AR39" s="293" t="s">
        <v>487</v>
      </c>
      <c r="AS39" s="290"/>
    </row>
    <row r="40" spans="1:46" ht="27" customHeight="1" x14ac:dyDescent="0.25">
      <c r="A40" s="247"/>
      <c r="AK40" s="1131" t="s">
        <v>509</v>
      </c>
      <c r="AL40" s="1132"/>
      <c r="AM40" s="1132"/>
      <c r="AN40" s="1133"/>
      <c r="AO40" s="291">
        <v>-85077</v>
      </c>
      <c r="AP40" s="291">
        <v>-272683</v>
      </c>
      <c r="AQ40" s="292">
        <v>-141122</v>
      </c>
      <c r="AR40" s="293">
        <v>93.2</v>
      </c>
      <c r="AS40" s="290"/>
    </row>
    <row r="41" spans="1:46" ht="12.75" x14ac:dyDescent="0.25">
      <c r="A41" s="247"/>
      <c r="AK41" s="1137" t="s">
        <v>288</v>
      </c>
      <c r="AL41" s="1138"/>
      <c r="AM41" s="1138"/>
      <c r="AN41" s="1139"/>
      <c r="AO41" s="291">
        <v>32041</v>
      </c>
      <c r="AP41" s="291">
        <v>102696</v>
      </c>
      <c r="AQ41" s="292">
        <v>59000</v>
      </c>
      <c r="AR41" s="293">
        <v>74.099999999999994</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510</v>
      </c>
    </row>
    <row r="48" spans="1:46" ht="12.75" x14ac:dyDescent="0.25">
      <c r="A48" s="247"/>
      <c r="AK48" s="301" t="s">
        <v>511</v>
      </c>
      <c r="AL48" s="301"/>
      <c r="AM48" s="301"/>
      <c r="AN48" s="301"/>
      <c r="AO48" s="301"/>
      <c r="AP48" s="301"/>
      <c r="AQ48" s="302"/>
      <c r="AR48" s="301"/>
    </row>
    <row r="49" spans="1:44" ht="13.5" customHeight="1" x14ac:dyDescent="0.25">
      <c r="A49" s="247"/>
      <c r="AK49" s="303"/>
      <c r="AL49" s="304"/>
      <c r="AM49" s="1126" t="s">
        <v>479</v>
      </c>
      <c r="AN49" s="1128" t="s">
        <v>512</v>
      </c>
      <c r="AO49" s="1129"/>
      <c r="AP49" s="1129"/>
      <c r="AQ49" s="1129"/>
      <c r="AR49" s="1130"/>
    </row>
    <row r="50" spans="1:44" ht="12.75" x14ac:dyDescent="0.25">
      <c r="A50" s="247"/>
      <c r="AK50" s="305"/>
      <c r="AL50" s="306"/>
      <c r="AM50" s="1127"/>
      <c r="AN50" s="307" t="s">
        <v>513</v>
      </c>
      <c r="AO50" s="308" t="s">
        <v>514</v>
      </c>
      <c r="AP50" s="309" t="s">
        <v>515</v>
      </c>
      <c r="AQ50" s="310" t="s">
        <v>516</v>
      </c>
      <c r="AR50" s="311" t="s">
        <v>517</v>
      </c>
    </row>
    <row r="51" spans="1:44" ht="12.75" x14ac:dyDescent="0.25">
      <c r="A51" s="247"/>
      <c r="AK51" s="303" t="s">
        <v>518</v>
      </c>
      <c r="AL51" s="304"/>
      <c r="AM51" s="312">
        <v>210201</v>
      </c>
      <c r="AN51" s="313">
        <v>611049</v>
      </c>
      <c r="AO51" s="314">
        <v>8.6</v>
      </c>
      <c r="AP51" s="315">
        <v>301035</v>
      </c>
      <c r="AQ51" s="316">
        <v>12.2</v>
      </c>
      <c r="AR51" s="317">
        <v>-3.6</v>
      </c>
    </row>
    <row r="52" spans="1:44" ht="12.75" x14ac:dyDescent="0.25">
      <c r="A52" s="247"/>
      <c r="AK52" s="318"/>
      <c r="AL52" s="319" t="s">
        <v>519</v>
      </c>
      <c r="AM52" s="320">
        <v>71706</v>
      </c>
      <c r="AN52" s="321">
        <v>208448</v>
      </c>
      <c r="AO52" s="322">
        <v>7.8</v>
      </c>
      <c r="AP52" s="323">
        <v>154376</v>
      </c>
      <c r="AQ52" s="324">
        <v>29.1</v>
      </c>
      <c r="AR52" s="325">
        <v>-21.3</v>
      </c>
    </row>
    <row r="53" spans="1:44" ht="12.75" x14ac:dyDescent="0.25">
      <c r="A53" s="247"/>
      <c r="AK53" s="303" t="s">
        <v>520</v>
      </c>
      <c r="AL53" s="304"/>
      <c r="AM53" s="312">
        <v>1870353</v>
      </c>
      <c r="AN53" s="313">
        <v>5533589</v>
      </c>
      <c r="AO53" s="314">
        <v>805.6</v>
      </c>
      <c r="AP53" s="315">
        <v>277467</v>
      </c>
      <c r="AQ53" s="316">
        <v>-7.8</v>
      </c>
      <c r="AR53" s="317">
        <v>813.4</v>
      </c>
    </row>
    <row r="54" spans="1:44" ht="12.75" x14ac:dyDescent="0.25">
      <c r="A54" s="247"/>
      <c r="AK54" s="318"/>
      <c r="AL54" s="319" t="s">
        <v>519</v>
      </c>
      <c r="AM54" s="320">
        <v>80103</v>
      </c>
      <c r="AN54" s="321">
        <v>236991</v>
      </c>
      <c r="AO54" s="322">
        <v>13.7</v>
      </c>
      <c r="AP54" s="323">
        <v>128378</v>
      </c>
      <c r="AQ54" s="324">
        <v>-16.8</v>
      </c>
      <c r="AR54" s="325">
        <v>30.5</v>
      </c>
    </row>
    <row r="55" spans="1:44" ht="12.75" x14ac:dyDescent="0.25">
      <c r="A55" s="247"/>
      <c r="AK55" s="303" t="s">
        <v>521</v>
      </c>
      <c r="AL55" s="304"/>
      <c r="AM55" s="312">
        <v>235762</v>
      </c>
      <c r="AN55" s="313">
        <v>716602</v>
      </c>
      <c r="AO55" s="314">
        <v>-87</v>
      </c>
      <c r="AP55" s="315">
        <v>282256</v>
      </c>
      <c r="AQ55" s="316">
        <v>1.7</v>
      </c>
      <c r="AR55" s="317">
        <v>-88.7</v>
      </c>
    </row>
    <row r="56" spans="1:44" ht="12.75" x14ac:dyDescent="0.25">
      <c r="A56" s="247"/>
      <c r="AK56" s="318"/>
      <c r="AL56" s="319" t="s">
        <v>519</v>
      </c>
      <c r="AM56" s="320">
        <v>44431</v>
      </c>
      <c r="AN56" s="321">
        <v>135049</v>
      </c>
      <c r="AO56" s="322">
        <v>-43</v>
      </c>
      <c r="AP56" s="323">
        <v>145453</v>
      </c>
      <c r="AQ56" s="324">
        <v>13.3</v>
      </c>
      <c r="AR56" s="325">
        <v>-56.3</v>
      </c>
    </row>
    <row r="57" spans="1:44" ht="12.75" x14ac:dyDescent="0.25">
      <c r="A57" s="247"/>
      <c r="AK57" s="303" t="s">
        <v>522</v>
      </c>
      <c r="AL57" s="304"/>
      <c r="AM57" s="312">
        <v>511254</v>
      </c>
      <c r="AN57" s="313">
        <v>1582830</v>
      </c>
      <c r="AO57" s="314">
        <v>120.9</v>
      </c>
      <c r="AP57" s="315">
        <v>295341</v>
      </c>
      <c r="AQ57" s="316">
        <v>4.5999999999999996</v>
      </c>
      <c r="AR57" s="317">
        <v>116.3</v>
      </c>
    </row>
    <row r="58" spans="1:44" ht="12.75" x14ac:dyDescent="0.25">
      <c r="A58" s="247"/>
      <c r="AK58" s="318"/>
      <c r="AL58" s="319" t="s">
        <v>519</v>
      </c>
      <c r="AM58" s="320">
        <v>99350</v>
      </c>
      <c r="AN58" s="321">
        <v>307585</v>
      </c>
      <c r="AO58" s="322">
        <v>127.8</v>
      </c>
      <c r="AP58" s="323">
        <v>137402</v>
      </c>
      <c r="AQ58" s="324">
        <v>-5.5</v>
      </c>
      <c r="AR58" s="325">
        <v>133.30000000000001</v>
      </c>
    </row>
    <row r="59" spans="1:44" ht="12.75" x14ac:dyDescent="0.25">
      <c r="A59" s="247"/>
      <c r="AK59" s="303" t="s">
        <v>523</v>
      </c>
      <c r="AL59" s="304"/>
      <c r="AM59" s="312">
        <v>362040</v>
      </c>
      <c r="AN59" s="313">
        <v>1160385</v>
      </c>
      <c r="AO59" s="314">
        <v>-26.7</v>
      </c>
      <c r="AP59" s="315">
        <v>292845</v>
      </c>
      <c r="AQ59" s="316">
        <v>-0.8</v>
      </c>
      <c r="AR59" s="317">
        <v>-25.9</v>
      </c>
    </row>
    <row r="60" spans="1:44" ht="12.75" x14ac:dyDescent="0.25">
      <c r="A60" s="247"/>
      <c r="AK60" s="318"/>
      <c r="AL60" s="319" t="s">
        <v>519</v>
      </c>
      <c r="AM60" s="320">
        <v>51167</v>
      </c>
      <c r="AN60" s="321">
        <v>163997</v>
      </c>
      <c r="AO60" s="322">
        <v>-46.7</v>
      </c>
      <c r="AP60" s="323">
        <v>143187</v>
      </c>
      <c r="AQ60" s="324">
        <v>4.2</v>
      </c>
      <c r="AR60" s="325">
        <v>-50.9</v>
      </c>
    </row>
    <row r="61" spans="1:44" ht="12.75" x14ac:dyDescent="0.25">
      <c r="A61" s="247"/>
      <c r="AK61" s="303" t="s">
        <v>524</v>
      </c>
      <c r="AL61" s="326"/>
      <c r="AM61" s="312">
        <v>637922</v>
      </c>
      <c r="AN61" s="313">
        <v>1920891</v>
      </c>
      <c r="AO61" s="314">
        <v>164.3</v>
      </c>
      <c r="AP61" s="315">
        <v>289789</v>
      </c>
      <c r="AQ61" s="327">
        <v>2</v>
      </c>
      <c r="AR61" s="317">
        <v>162.30000000000001</v>
      </c>
    </row>
    <row r="62" spans="1:44" ht="12.75" x14ac:dyDescent="0.25">
      <c r="A62" s="247"/>
      <c r="AK62" s="318"/>
      <c r="AL62" s="319" t="s">
        <v>519</v>
      </c>
      <c r="AM62" s="320">
        <v>69351</v>
      </c>
      <c r="AN62" s="321">
        <v>210414</v>
      </c>
      <c r="AO62" s="322">
        <v>11.9</v>
      </c>
      <c r="AP62" s="323">
        <v>141759</v>
      </c>
      <c r="AQ62" s="324">
        <v>4.9000000000000004</v>
      </c>
      <c r="AR62" s="325">
        <v>7</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T3Gp9G6d4eEJrv9hzSIjWdlIcrR0YfFcYswSN6yLJ7imTZm59np6ls5eSA944ReLn3WOESMbxAYFuha4iuLlNA==" saltValue="OyVS2+2RYLZcwmx96Jne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476</v>
      </c>
    </row>
    <row r="121" spans="125:125" ht="13.5" hidden="1" customHeight="1" x14ac:dyDescent="0.25">
      <c r="DU121" s="241"/>
    </row>
  </sheetData>
  <sheetProtection algorithmName="SHA-512" hashValue="QnAmwbvQSgvHEzy+eqHvw5BMkVfkXtRd9688kxEOXC8OoRtWENtpqhDfT5FuvfYw9DNX95lt6+/c8lckV/etJw==" saltValue="anYlqtY3FXJtFqyPqjz9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476</v>
      </c>
    </row>
  </sheetData>
  <sheetProtection algorithmName="SHA-512" hashValue="7DVOzPS7cCbvxzA4/OZ0fz4IdLLGmVZJEIKrWNUp39igaPC7lkNaykhBsaqugg+kOUiByAUN0a5WML+bh4vN8Q==" saltValue="Hc0A2iuQg3EGRZHsnKu9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40" t="s">
        <v>3</v>
      </c>
      <c r="D47" s="1140"/>
      <c r="E47" s="1141"/>
      <c r="F47" s="11">
        <v>57.79</v>
      </c>
      <c r="G47" s="12">
        <v>54.55</v>
      </c>
      <c r="H47" s="12">
        <v>65.05</v>
      </c>
      <c r="I47" s="12">
        <v>57.63</v>
      </c>
      <c r="J47" s="13">
        <v>59.72</v>
      </c>
    </row>
    <row r="48" spans="2:10" ht="57.75" customHeight="1" x14ac:dyDescent="0.25">
      <c r="B48" s="14"/>
      <c r="C48" s="1142" t="s">
        <v>4</v>
      </c>
      <c r="D48" s="1142"/>
      <c r="E48" s="1143"/>
      <c r="F48" s="15">
        <v>38.44</v>
      </c>
      <c r="G48" s="16">
        <v>60.62</v>
      </c>
      <c r="H48" s="16">
        <v>63.42</v>
      </c>
      <c r="I48" s="16">
        <v>61.56</v>
      </c>
      <c r="J48" s="17">
        <v>46.3</v>
      </c>
    </row>
    <row r="49" spans="2:10" ht="57.75" customHeight="1" thickBot="1" x14ac:dyDescent="0.3">
      <c r="B49" s="18"/>
      <c r="C49" s="1144" t="s">
        <v>5</v>
      </c>
      <c r="D49" s="1144"/>
      <c r="E49" s="1145"/>
      <c r="F49" s="19">
        <v>9.9700000000000006</v>
      </c>
      <c r="G49" s="20">
        <v>36.42</v>
      </c>
      <c r="H49" s="20">
        <v>12.36</v>
      </c>
      <c r="I49" s="20" t="s">
        <v>531</v>
      </c>
      <c r="J49" s="21" t="s">
        <v>532</v>
      </c>
    </row>
    <row r="50" spans="2:10" ht="12.75" x14ac:dyDescent="0.25"/>
  </sheetData>
  <sheetProtection algorithmName="SHA-512" hashValue="BZ4EEYD+q9LtRDZ0dBEqHb78P9L0cmiXdSZ/VPuC6LzFX8ph3hSn/gcM+pRcAWpqz9CihMMHbrSDYu783PBAoA==" saltValue="bWWfuU3kg90ZbDIacLLQ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2026-03-17T06:47:15Z</cp:lastPrinted>
  <dcterms:created xsi:type="dcterms:W3CDTF">2026-03-11T02:28:09Z</dcterms:created>
  <dcterms:modified xsi:type="dcterms:W3CDTF">2026-03-19T00:59:41Z</dcterms:modified>
  <cp:category/>
</cp:coreProperties>
</file>