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27A3A1F5-5DAF-4998-8881-9C856C11D0E5}"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<sst xmlns="http://schemas.openxmlformats.org/spreadsheetml/2006/main" count="1106" uniqueCount="575">
  <si>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</si>
  <si>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</si>
  <si>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</si>
  <si>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</si>
  <si>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</si>
  <si>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</si>
  <si>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</si>
  <si>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</si>
  <si>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</si>
  <si>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</si>
  <si>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</si>
  <si>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</si>
  <si>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</si>
  <si>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</si>
  <si>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</si>
  <si>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</si>
  <si>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</si>
  <si>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</si>
  <si>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</si>
  <si>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</si>
  <si>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</si>
  <si>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</si>
  <si>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</si>
  <si>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</si>
  <si>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</si>
  <si>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</si>
  <si>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</si>
  <si>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</si>
  <si>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</si>
  <si>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</si>
  <si>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</si>
  <si>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</si>
  <si>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</si>
  <si>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</si>
  <si>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</si>
  <si>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</si>
  <si>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</si>
  <si>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</si>
  <si>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</si>
  <si>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</si>
  <si>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</si>
  <si>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</si>
  <si>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</si>
  <si>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</si>
  <si>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</si>
  <si>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</si>
  <si>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</si>
  <si>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</si>
  <si>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</si>
  <si>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</si>
  <si>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</si>
  <si>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</si>
  <si>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</si>
  <si>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</si>
  <si>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</si>
  <si>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</si>
  <si>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</si>
  <si>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</si>
  <si>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</si>
  <si>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</si>
  <si>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</si>
  <si>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</si>
  <si>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</si>
  <si>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</si>
  <si>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</si>
  <si>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</si>
  <si>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</si>
  <si>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</si>
  <si>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</si>
  <si>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</si>
  <si>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</si>
  <si>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</si>
  <si>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</si>
  <si>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</si>
  <si>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</si>
  <si>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</si>
  <si>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</si>
  <si>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</si>
  <si>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</si>
  <si>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</si>
  <si>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</si>
  <si>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</si>
  <si>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</si>
  <si>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</si>
  <si>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</si>
  <si>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</si>
  <si>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</si>
  <si>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</si>
  <si>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</si>
  <si>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</si>
  <si>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</si>
  <si>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</si>
  <si>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</si>
  <si>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</si>
  <si>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阿賀野市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</si>
  <si>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</si>
  <si>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</si>
  <si>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</si>
  <si>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</si>
  <si>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</si>
  <si>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</si>
  <si>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</si>
  <si>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</si>
  <si>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</si>
  <si>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</si>
  <si>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</si>
  <si>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</si>
  <si>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</si>
  <si>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</si>
  <si>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</si>
  <si>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</si>
  <si>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</si>
  <si>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</si>
  <si>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</si>
  <si>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</si>
  <si>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</si>
  <si>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</si>
  <si>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</si>
  <si>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</si>
  <si>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</si>
  <si>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</si>
  <si>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</si>
  <si>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</si>
  <si>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</si>
  <si>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</si>
  <si>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</si>
  <si>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</si>
  <si>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</si>
  <si>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</si>
  <si>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</si>
  <si>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</si>
  <si>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</si>
  <si>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</si>
  <si>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</si>
  <si>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</si>
  <si>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</si>
  <si>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</si>
  <si>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</si>
  <si>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</si>
  <si>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</si>
  <si>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</si>
  <si>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</si>
  <si>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</si>
  <si>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</si>
  <si>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</si>
  <si>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</si>
  <si>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</si>
  <si>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</si>
  <si>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</si>
  <si>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</si>
  <si>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</si>
  <si>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</si>
  <si>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</si>
  <si>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</si>
  <si>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</si>
  <si>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</si>
  <si>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</si>
  <si>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</si>
  <si>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</si>
  <si>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</si>
  <si>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</si>
  <si>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</si>
  <si>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</si>
  <si>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</si>
  <si>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</si>
  <si>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</si>
  <si>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</si>
  <si>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</si>
  <si>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</si>
  <si>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</si>
  <si>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</si>
  <si>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</si>
  <si>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</si>
  <si>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</si>
  <si>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</si>
  <si>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</si>
  <si>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</si>
  <si>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</si>
  <si>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</si>
  <si>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</si>
  <si>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</si>
  <si>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</si>
  <si>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</si>
  <si>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</si>
  <si>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</si>
  <si>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</si>
  <si>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</si>
  <si>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</si>
  <si>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</si>
  <si>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</si>
  <si>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</si>
  <si>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</si>
  <si>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</si>
  <si>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</si>
  <si>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</si>
  <si>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</si>
  <si>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</si>
  <si>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</si>
  <si>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</si>
  <si>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</si>
  <si>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</si>
  <si>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</si>
  <si>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</si>
  <si>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新潟県阿賀野市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</si>
  <si>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</si>
  <si>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</si>
  <si>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</si>
  <si>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</si>
  <si>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</si>
  <si>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</si>
  <si>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</si>
  <si>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</si>
  <si>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</si>
  <si>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</si>
  <si>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</si>
  <si>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</si>
  <si>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</si>
  <si>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</si>
  <si>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</si>
  <si>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</si>
  <si>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</si>
  <si>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</si>
  <si>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</si>
  <si>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</si>
  <si>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</si>
  <si>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</si>
  <si>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</si>
  <si>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</si>
  <si>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</si>
  <si>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</si>
  <si>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</si>
  <si>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</si>
  <si>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</si>
  <si>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</si>
  <si>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</si>
  <si>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</si>
  <si>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</si>
  <si>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</si>
  <si>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</si>
  <si>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</si>
  <si>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</si>
  <si>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</si>
  <si>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</si>
  <si>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</si>
  <si>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</si>
  <si>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</si>
  <si>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</si>
  <si>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</si>
  <si>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</si>
  <si>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</si>
  <si>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</si>
  <si>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</si>
  <si>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</si>
  <si>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</si>
  <si>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</si>
  <si>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</si>
  <si>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</si>
  <si>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</si>
  <si>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</si>
  <si>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</si>
  <si>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</si>
  <si>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</si>
  <si>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</si>
  <si>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</si>
  <si>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</si>
  <si>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</si>
  <si>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</si>
  <si>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</si>
  <si>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</si>
  <si>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</si>
  <si>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</si>
  <si>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</si>
  <si>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</si>
  <si>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</si>
  <si>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</si>
  <si>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</si>
  <si>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</si>
  <si>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</si>
  <si>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</si>
  <si>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</si>
  <si>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</si>
  <si>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</si>
  <si>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</si>
  <si>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</si>
  <si>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</si>
  <si>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</si>
  <si>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</si>
  <si>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</si>
  <si>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</si>
  <si>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</si>
  <si>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</si>
  <si>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</si>
  <si>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</si>
  <si>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</si>
  <si>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</si>
  <si>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</si>
  <si>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</si>
  <si>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</si>
  <si>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</si>
  <si>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</si>
  <si>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</si>
  <si>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</si>
  <si>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</si>
  <si>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</si>
  <si>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</si>
  <si>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</si>
  <si>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</si>
  <si>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</si>
  <si>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</si>
  <si>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</si>
  <si>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</si>
  <si>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</si>
  <si>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</si>
  <si>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</si>
  <si>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</si>
  <si>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</si>
  <si>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</si>
  <si>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</si>
  <si>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</si>
  <si>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</si>
  <si>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</si>
  <si>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</si>
  <si>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</si>
  <si>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</si>
  <si>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</si>
  <si>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</si>
  <si>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</si>
  <si>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</si>
  <si>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</si>
  <si>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</si>
  <si>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</si>
  <si>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</si>
  <si>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</si>
  <si>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</si>
  <si>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</si>
  <si>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</si>
  <si>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</si>
  <si>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</si>
  <si>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</si>
  <si>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</si>
  <si>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</si>
  <si>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</si>
  <si>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</si>
  <si>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</si>
  <si>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</si>
  <si>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</si>
  <si>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</si>
  <si>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</si>
  <si>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</si>
  <si>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</si>
  <si>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</si>
  <si>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</si>
  <si>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</si>
  <si>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</si>
  <si>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新潟県阿賀野市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</si>
  <si>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</si>
  <si>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</si>
  <si>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</si>
  <si>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</si>
  <si>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</si>
  <si>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</si>
  <si>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</si>
  <si>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</si>
  <si>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</si>
  <si>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</si>
  <si>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</si>
  <si>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</si>
  <si>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</si>
  <si>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</si>
  <si>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</si>
  <si>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</si>
  <si>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</si>
  <si>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</si>
  <si>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</si>
  <si>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</si>
  <si>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</si>
  <si>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</si>
  <si>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</si>
  <si>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</si>
  <si>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</si>
  <si>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</si>
  <si>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</si>
  <si>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</si>
  <si>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</si>
  <si>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</si>
  <si>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</si>
  <si>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</si>
  <si>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</si>
  <si>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</si>
  <si>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</si>
  <si>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</si>
  <si>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</si>
  <si>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</si>
  <si>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</si>
  <si>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</si>
  <si>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</si>
  <si>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</si>
  <si>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</si>
  <si>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</si>
  <si>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</si>
  <si>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</si>
  <si>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</si>
  <si>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</si>
  <si>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</si>
  <si>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</si>
  <si>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</si>
  <si>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</si>
  <si>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</si>
  <si>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</si>
  <si>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</si>
  <si>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</si>
  <si>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</si>
  <si>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</si>
  <si>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</si>
  <si>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</si>
  <si>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</si>
  <si>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</si>
  <si>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</si>
  <si>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</si>
  <si>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</si>
  <si>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</si>
  <si>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</si>
  <si>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</si>
  <si>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</si>
  <si>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</si>
  <si>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</si>
  <si>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</si>
  <si>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</si>
  <si>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</si>
  <si>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</si>
  <si>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</si>
  <si>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</si>
  <si>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</si>
  <si>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</si>
  <si>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</si>
  <si>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</si>
  <si>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</si>
  <si>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</si>
  <si>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</si>
  <si>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</si>
  <si>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</si>
  <si>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</si>
  <si>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</si>
  <si>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</si>
  <si>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</si>
  <si>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</si>
  <si>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</si>
  <si>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</si>
  <si>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</si>
  <si>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</si>
  <si>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</si>
  <si>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</si>
  <si>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</si>
  <si>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</si>
  <si>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</si>
  <si>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</si>
  <si>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</si>
  <si>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</si>
  <si>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</si>
  <si>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</si>
  <si>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</si>
  <si>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</si>
  <si>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</si>
  <si>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</si>
  <si>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</si>
  <si>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</si>
  <si>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</si>
  <si>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</si>
  <si>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</si>
  <si>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</si>
  <si>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</si>
  <si>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</si>
  <si>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</si>
  <si>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</si>
  <si>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</si>
  <si>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</si>
  <si>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</si>
  <si>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</si>
  <si>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</si>
  <si>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</si>
  <si>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</si>
  <si>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</si>
  <si>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</si>
  <si>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</si>
  <si>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</si>
  <si>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</si>
  <si>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</si>
  <si>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</si>
  <si>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</si>
  <si>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</si>
  <si>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</si>
  <si>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</si>
  <si>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</si>
  <si>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</si>
  <si>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</si>
  <si>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</si>
  <si>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</si>
  <si>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</si>
  <si>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</si>
  <si>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</si>
  <si>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</si>
  <si>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</si>
  <si>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</si>
  <si>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</si>
  <si>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</si>
  <si>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</si>
  <si>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</si>
  <si>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</si>
  <si>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</si>
  <si>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</si>
  <si>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</si>
  <si>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</si>
  <si>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</si>
  <si>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</si>
  <si>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</si>
  <si>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</si>
  <si>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</si>
  <si>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</si>
  <si>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</si>
  <si>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</si>
  <si>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</si>
  <si>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</si>
  <si>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</si>
  <si>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</si>
  <si>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</si>
  <si>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</si>
  <si>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</si>
  <si>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</si>
  <si>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</si>
  <si>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</si>
  <si>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t>
  </si>
  <si>
    <t>▲ 1.01</t>
  </si>
  <si>
    <t>一般会計</t>
  </si>
  <si>
    <t>水道事業会計</t>
  </si>
  <si>
    <t>下水道事業会計</t>
  </si>
  <si>
    <t>介護保険特別会計</t>
  </si>
  <si>
    <t>病院事業会計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</si>
  <si>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</si>
  <si>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</si>
  <si>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</si>
  <si>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</si>
  <si>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</si>
  <si>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</si>
  <si>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</si>
  <si>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</si>
  <si>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</si>
  <si>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五泉地域衛生施設組合</t>
  </si>
  <si>
    <t>下越福祉行政組合（一般会計）</t>
    <rPh sb="0" eb="1">
      <t>シタ</t>
    </rPh>
    <rPh sb="1" eb="2">
      <t>エツ</t>
    </rPh>
    <rPh sb="2" eb="4">
      <t>フクシ</t>
    </rPh>
    <rPh sb="4" eb="6">
      <t>ギョウセイ</t>
    </rPh>
    <rPh sb="6" eb="8">
      <t>クミアイ</t>
    </rPh>
    <rPh sb="9" eb="11">
      <t>イッパン</t>
    </rPh>
    <rPh sb="11" eb="13">
      <t>カイケイ</t>
    </rPh>
    <phoneticPr fontId="2"/>
  </si>
  <si>
    <t>〃（老人ホーム特別会計）</t>
    <rPh sb="2" eb="4">
      <t>ロウジン</t>
    </rPh>
    <rPh sb="7" eb="9">
      <t>トクベツ</t>
    </rPh>
    <phoneticPr fontId="2"/>
  </si>
  <si>
    <t>〃（保健施設特別会計）</t>
    <rPh sb="2" eb="4">
      <t>ホケン</t>
    </rPh>
    <rPh sb="4" eb="6">
      <t>シセツ</t>
    </rPh>
    <phoneticPr fontId="2"/>
  </si>
  <si>
    <t>新潟県市町村総合事務組合（一般会計）</t>
    <rPh sb="0" eb="3">
      <t>ニイガタケン</t>
    </rPh>
    <rPh sb="3" eb="6">
      <t>シチョウソン</t>
    </rPh>
    <rPh sb="6" eb="8">
      <t>ソウゴウ</t>
    </rPh>
    <rPh sb="8" eb="10">
      <t>ジム</t>
    </rPh>
    <rPh sb="10" eb="12">
      <t>クミアイ</t>
    </rPh>
    <rPh sb="13" eb="17">
      <t>イッパンカイケイ</t>
    </rPh>
    <phoneticPr fontId="2"/>
  </si>
  <si>
    <t>〃（職員退職手当支給事業特別会計）</t>
    <rPh sb="2" eb="3">
      <t>ショク</t>
    </rPh>
    <rPh sb="3" eb="4">
      <t>イン</t>
    </rPh>
    <rPh sb="4" eb="6">
      <t>タイショク</t>
    </rPh>
    <rPh sb="6" eb="8">
      <t>テアテ</t>
    </rPh>
    <rPh sb="8" eb="10">
      <t>シキュウ</t>
    </rPh>
    <rPh sb="10" eb="12">
      <t>ジギョウ</t>
    </rPh>
    <rPh sb="12" eb="14">
      <t>トクベツ</t>
    </rPh>
    <rPh sb="14" eb="16">
      <t>カイケイ</t>
    </rPh>
    <phoneticPr fontId="2"/>
  </si>
  <si>
    <t>〃（消防団員等公務災害補償事業特別会計）</t>
    <rPh sb="2" eb="5">
      <t>ショウボウダン</t>
    </rPh>
    <rPh sb="5" eb="6">
      <t>イン</t>
    </rPh>
    <rPh sb="6" eb="7">
      <t>トウ</t>
    </rPh>
    <rPh sb="7" eb="9">
      <t>コウム</t>
    </rPh>
    <rPh sb="9" eb="11">
      <t>サイガイ</t>
    </rPh>
    <rPh sb="11" eb="13">
      <t>ホショウ</t>
    </rPh>
    <rPh sb="13" eb="15">
      <t>ジギョウ</t>
    </rPh>
    <rPh sb="15" eb="17">
      <t>トクベツ</t>
    </rPh>
    <rPh sb="17" eb="19">
      <t>カイケイ</t>
    </rPh>
    <phoneticPr fontId="2"/>
  </si>
  <si>
    <t>〃（消防賞じゅつ金支給事業特別会計）</t>
    <rPh sb="2" eb="4">
      <t>ショウボウ</t>
    </rPh>
    <rPh sb="4" eb="5">
      <t>ショウ</t>
    </rPh>
    <rPh sb="8" eb="9">
      <t>キン</t>
    </rPh>
    <rPh sb="9" eb="11">
      <t>シキュウ</t>
    </rPh>
    <rPh sb="11" eb="13">
      <t>ジギョウ</t>
    </rPh>
    <rPh sb="13" eb="15">
      <t>トクベツ</t>
    </rPh>
    <rPh sb="15" eb="17">
      <t>カイケイ</t>
    </rPh>
    <phoneticPr fontId="2"/>
  </si>
  <si>
    <t>〃（非常勤職員公務災害補償等特別会計）</t>
    <rPh sb="2" eb="5">
      <t>ヒジョウキン</t>
    </rPh>
    <rPh sb="5" eb="7">
      <t>ショクイン</t>
    </rPh>
    <rPh sb="7" eb="9">
      <t>コウム</t>
    </rPh>
    <rPh sb="9" eb="11">
      <t>サイガイ</t>
    </rPh>
    <rPh sb="11" eb="13">
      <t>ホショウ</t>
    </rPh>
    <rPh sb="13" eb="14">
      <t>トウ</t>
    </rPh>
    <rPh sb="14" eb="16">
      <t>トクベツ</t>
    </rPh>
    <rPh sb="16" eb="18">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</si>
  <si>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</si>
  <si>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</si>
  <si>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</si>
  <si>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t>
    <phoneticPr fontId="2"/>
  </si>
  <si>
    <t>公共施設等整備基金</t>
    <rPh sb="0" eb="9">
      <t>コウキョウシセツトウセイビキキン</t>
    </rPh>
    <phoneticPr fontId="5"/>
  </si>
  <si>
    <t>ふるさと阿賀野市応援基金</t>
    <rPh sb="4" eb="8">
      <t>アガノシ</t>
    </rPh>
    <rPh sb="8" eb="12">
      <t>オウエンキキン</t>
    </rPh>
    <phoneticPr fontId="2"/>
  </si>
  <si>
    <t>合併市町村振興基金</t>
    <rPh sb="0" eb="9">
      <t>ガッペイシチョウソンシンコウキキン</t>
    </rPh>
    <phoneticPr fontId="2"/>
  </si>
  <si>
    <t>ごみ処理施設整備基金</t>
    <rPh sb="2" eb="6">
      <t>ショリシセツ</t>
    </rPh>
    <rPh sb="6" eb="10">
      <t>セイビキキン</t>
    </rPh>
    <phoneticPr fontId="2"/>
  </si>
  <si>
    <t>あがの市民病院整備基金</t>
    <rPh sb="3" eb="11">
      <t>シミンビョウインセイビキキン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</si>
  <si>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</si>
  <si>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</si>
  <si>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類似団体と比較して、有形固定資産減価償却率と将来負担比率は共に上回っており、特に将来負担比率は減少傾向ではあるが大きく上回る状況が続いている。これは、市町村合併に伴う新市建設計画に基づき、資産形成・老朽化対策のために必要な投資を合併特例債の発行などにより行ってきたが、築後30年を経過した施設が全体の5割を占めること等により、それ以上に減価償却率が進行していることによるもの。今後も計画的な老朽化対策を進めながら財政負担の平準化を図るとともに、最適な施設のあり方を検討し費用の削減に努め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</si>
  <si>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</si>
  <si>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</si>
  <si>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</si>
  <si>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</si>
  <si>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</si>
  <si>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</si>
  <si>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</si>
  <si>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近年、類似団体平均と同等程度を維持している。将来負担比率は、R01年度から毎年改善しており、R05は一般会計債現在高の減少及び基金積立額の増により16.6ポイント改善したものの、類似団体と比較して高い比率である。　引き続き、借入の抑制や借入を行う場合は交付税算入率の高い起債を選定するなど可能な限り比率の抑制を図りたい。</t>
    <rPh sb="10" eb="12">
      <t>キンネン</t>
    </rPh>
    <rPh sb="71" eb="72">
      <t>オヨ</t>
    </rPh>
    <rPh sb="73" eb="75">
      <t>キキン</t>
    </rPh>
    <rPh sb="75" eb="77">
      <t>ツミタテ</t>
    </rPh>
    <rPh sb="77" eb="78">
      <t>ガク</t>
    </rPh>
    <rPh sb="79" eb="80">
      <t>ゾウ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</si>
</sst>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92F3-46C3-8090-F9A512C089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54903</c:v>
                </c:pt>
                <c:pt idx="1">
                  <c:v>79239</c:v>
                </c:pt>
                <c:pt idx="2">
                  <c:v>70001</c:v>
                </c:pt>
                <c:pt idx="3">
                  <c:v>59199</c:v>
                </c:pt>
                <c:pt idx="4">
                  <c:v>41719</c:v>
                </c:pt>
              </c:numCache>
            </c:numRef>
          </c:val>
          <c:smooth val="0"/>
          <c:extLst>
            <c:ext xmlns:c16="http://schemas.microsoft.com/office/drawing/2014/chart" uri="{C3380CC4-5D6E-409C-BE32-E72D297353CC}">
              <c16:uniqueId val="{00000001-92F3-46C3-8090-F9A512C089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5.55</c:v>
                </c:pt>
                <c:pt idx="1">
                  <c:v>4.41</c:v>
                </c:pt>
                <c:pt idx="2">
                  <c:v>6.88</c:v>
                </c:pt>
                <c:pt idx="3">
                  <c:v>8.76</c:v>
                </c:pt>
                <c:pt idx="4">
                  <c:v>9.17</c:v>
                </c:pt>
              </c:numCache>
            </c:numRef>
          </c:val>
          <c:extLst>
            <c:ext xmlns:c16="http://schemas.microsoft.com/office/drawing/2014/chart" uri="{C3380CC4-5D6E-409C-BE32-E72D297353CC}">
              <c16:uniqueId val="{00000000-9402-488B-A8D2-0459B0E74D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15.57</c:v>
                </c:pt>
                <c:pt idx="1">
                  <c:v>15.21</c:v>
                </c:pt>
                <c:pt idx="2">
                  <c:v>17.63</c:v>
                </c:pt>
                <c:pt idx="3">
                  <c:v>18.89</c:v>
                </c:pt>
                <c:pt idx="4">
                  <c:v>19.57</c:v>
                </c:pt>
              </c:numCache>
            </c:numRef>
          </c:val>
          <c:extLst>
            <c:ext xmlns:c16="http://schemas.microsoft.com/office/drawing/2014/chart" uri="{C3380CC4-5D6E-409C-BE32-E72D297353CC}">
              <c16:uniqueId val="{00000001-9402-488B-A8D2-0459B0E74D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-1.01</c:v>
                </c:pt>
                <c:pt idx="2">
                  <c:v>5.62</c:v>
                </c:pt>
                <c:pt idx="3">
                  <c:v>2.4500000000000002</c:v>
                </c:pt>
                <c:pt idx="4">
                  <c:v>1.22</c:v>
                </c:pt>
              </c:numCache>
            </c:numRef>
          </c:val>
          <c:smooth val="0"/>
          <c:extLst>
            <c:ext xmlns:c16="http://schemas.microsoft.com/office/drawing/2014/chart" uri="{C3380CC4-5D6E-409C-BE32-E72D297353CC}">
              <c16:uniqueId val="{00000002-9402-488B-A8D2-0459B0E74D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0</c:v>
                </c:pt>
                <c:pt idx="9">
                  <c:v>0</c:v>
                </c:pt>
              </c:numCache>
            </c:numRef>
          </c:val>
          <c:extLst>
            <c:ext xmlns:c16="http://schemas.microsoft.com/office/drawing/2014/chart" uri="{C3380CC4-5D6E-409C-BE32-E72D297353CC}">
              <c16:uniqueId val="{00000000-8CE5-4354-89A5-DADCB775D3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E5-4354-89A5-DADCB775D3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E5-4354-89A5-DADCB775D3B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0.08</c:v>
                </c:pt>
                <c:pt idx="8">
                  <c:v>#N/A</c:v>
                </c:pt>
                <c:pt idx="9">
                  <c:v>7.0000000000000007E-2</c:v>
                </c:pt>
              </c:numCache>
            </c:numRef>
          </c:val>
          <c:extLst>
            <c:ext xmlns:c16="http://schemas.microsoft.com/office/drawing/2014/chart" uri="{C3380CC4-5D6E-409C-BE32-E72D297353CC}">
              <c16:uniqueId val="{00000003-8CE5-4354-89A5-DADCB775D3B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0.38</c:v>
                </c:pt>
                <c:pt idx="4">
                  <c:v>#N/A</c:v>
                </c:pt>
                <c:pt idx="5">
                  <c:v>0.37</c:v>
                </c:pt>
                <c:pt idx="6">
                  <c:v>#N/A</c:v>
                </c:pt>
                <c:pt idx="7">
                  <c:v>0.34</c:v>
                </c:pt>
                <c:pt idx="8">
                  <c:v>#N/A</c:v>
                </c:pt>
                <c:pt idx="9">
                  <c:v>0.23</c:v>
                </c:pt>
              </c:numCache>
            </c:numRef>
          </c:val>
          <c:extLst>
            <c:ext xmlns:c16="http://schemas.microsoft.com/office/drawing/2014/chart" uri="{C3380CC4-5D6E-409C-BE32-E72D297353CC}">
              <c16:uniqueId val="{00000004-8CE5-4354-89A5-DADCB775D3B9}"/>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1.26</c:v>
                </c:pt>
                <c:pt idx="2">
                  <c:v>#N/A</c:v>
                </c:pt>
                <c:pt idx="3">
                  <c:v>1.27</c:v>
                </c:pt>
                <c:pt idx="4">
                  <c:v>#N/A</c:v>
                </c:pt>
                <c:pt idx="5">
                  <c:v>1.74</c:v>
                </c:pt>
                <c:pt idx="6">
                  <c:v>#N/A</c:v>
                </c:pt>
                <c:pt idx="7">
                  <c:v>1.31</c:v>
                </c:pt>
                <c:pt idx="8">
                  <c:v>#N/A</c:v>
                </c:pt>
                <c:pt idx="9">
                  <c:v>0.97</c:v>
                </c:pt>
              </c:numCache>
            </c:numRef>
          </c:val>
          <c:extLst>
            <c:ext xmlns:c16="http://schemas.microsoft.com/office/drawing/2014/chart" uri="{C3380CC4-5D6E-409C-BE32-E72D297353CC}">
              <c16:uniqueId val="{00000005-8CE5-4354-89A5-DADCB775D3B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1.04</c:v>
                </c:pt>
                <c:pt idx="2">
                  <c:v>#N/A</c:v>
                </c:pt>
                <c:pt idx="3">
                  <c:v>1.26</c:v>
                </c:pt>
                <c:pt idx="4">
                  <c:v>#N/A</c:v>
                </c:pt>
                <c:pt idx="5">
                  <c:v>1.18</c:v>
                </c:pt>
                <c:pt idx="6">
                  <c:v>#N/A</c:v>
                </c:pt>
                <c:pt idx="7">
                  <c:v>1.47</c:v>
                </c:pt>
                <c:pt idx="8">
                  <c:v>#N/A</c:v>
                </c:pt>
                <c:pt idx="9">
                  <c:v>1.7</c:v>
                </c:pt>
              </c:numCache>
            </c:numRef>
          </c:val>
          <c:extLst>
            <c:ext xmlns:c16="http://schemas.microsoft.com/office/drawing/2014/chart" uri="{C3380CC4-5D6E-409C-BE32-E72D297353CC}">
              <c16:uniqueId val="{00000006-8CE5-4354-89A5-DADCB775D3B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1.0900000000000001</c:v>
                </c:pt>
                <c:pt idx="2">
                  <c:v>#N/A</c:v>
                </c:pt>
                <c:pt idx="3">
                  <c:v>1.61</c:v>
                </c:pt>
                <c:pt idx="4">
                  <c:v>#N/A</c:v>
                </c:pt>
                <c:pt idx="5">
                  <c:v>1.9</c:v>
                </c:pt>
                <c:pt idx="6">
                  <c:v>#N/A</c:v>
                </c:pt>
                <c:pt idx="7">
                  <c:v>2.35</c:v>
                </c:pt>
                <c:pt idx="8">
                  <c:v>#N/A</c:v>
                </c:pt>
                <c:pt idx="9">
                  <c:v>2.75</c:v>
                </c:pt>
              </c:numCache>
            </c:numRef>
          </c:val>
          <c:extLst>
            <c:ext xmlns:c16="http://schemas.microsoft.com/office/drawing/2014/chart" uri="{C3380CC4-5D6E-409C-BE32-E72D297353CC}">
              <c16:uniqueId val="{00000007-8CE5-4354-89A5-DADCB775D3B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6.74</c:v>
                </c:pt>
                <c:pt idx="2">
                  <c:v>#N/A</c:v>
                </c:pt>
                <c:pt idx="3">
                  <c:v>7.3</c:v>
                </c:pt>
                <c:pt idx="4">
                  <c:v>#N/A</c:v>
                </c:pt>
                <c:pt idx="5">
                  <c:v>7.08</c:v>
                </c:pt>
                <c:pt idx="6">
                  <c:v>#N/A</c:v>
                </c:pt>
                <c:pt idx="7">
                  <c:v>7.75</c:v>
                </c:pt>
                <c:pt idx="8">
                  <c:v>#N/A</c:v>
                </c:pt>
                <c:pt idx="9">
                  <c:v>7.68</c:v>
                </c:pt>
              </c:numCache>
            </c:numRef>
          </c:val>
          <c:extLst>
            <c:ext xmlns:c16="http://schemas.microsoft.com/office/drawing/2014/chart" uri="{C3380CC4-5D6E-409C-BE32-E72D297353CC}">
              <c16:uniqueId val="{00000008-8CE5-4354-89A5-DADCB775D3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5.55</c:v>
                </c:pt>
                <c:pt idx="2">
                  <c:v>#N/A</c:v>
                </c:pt>
                <c:pt idx="3">
                  <c:v>4.4000000000000004</c:v>
                </c:pt>
                <c:pt idx="4">
                  <c:v>#N/A</c:v>
                </c:pt>
                <c:pt idx="5">
                  <c:v>6.87</c:v>
                </c:pt>
                <c:pt idx="6">
                  <c:v>#N/A</c:v>
                </c:pt>
                <c:pt idx="7">
                  <c:v>8.75</c:v>
                </c:pt>
                <c:pt idx="8">
                  <c:v>#N/A</c:v>
                </c:pt>
                <c:pt idx="9">
                  <c:v>9.17</c:v>
                </c:pt>
              </c:numCache>
            </c:numRef>
          </c:val>
          <c:extLst>
            <c:ext xmlns:c16="http://schemas.microsoft.com/office/drawing/2014/chart" uri="{C3380CC4-5D6E-409C-BE32-E72D297353CC}">
              <c16:uniqueId val="{00000009-8CE5-4354-89A5-DADCB775D3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2408</c:v>
                </c:pt>
                <c:pt idx="5">
                  <c:v>2442</c:v>
                </c:pt>
                <c:pt idx="8">
                  <c:v>2396</c:v>
                </c:pt>
                <c:pt idx="11">
                  <c:v>2206</c:v>
                </c:pt>
                <c:pt idx="14">
                  <c:v>2114</c:v>
                </c:pt>
              </c:numCache>
            </c:numRef>
          </c:val>
          <c:extLst>
            <c:ext xmlns:c16="http://schemas.microsoft.com/office/drawing/2014/chart" uri="{C3380CC4-5D6E-409C-BE32-E72D297353CC}">
              <c16:uniqueId val="{00000000-7BCA-4250-BB80-1735B104D2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CA-4250-BB80-1735B104D2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9</c:v>
                </c:pt>
                <c:pt idx="6">
                  <c:v>0</c:v>
                </c:pt>
                <c:pt idx="9">
                  <c:v>0</c:v>
                </c:pt>
                <c:pt idx="12">
                  <c:v>0</c:v>
                </c:pt>
              </c:numCache>
            </c:numRef>
          </c:val>
          <c:extLst>
            <c:ext xmlns:c16="http://schemas.microsoft.com/office/drawing/2014/chart" uri="{C3380CC4-5D6E-409C-BE32-E72D297353CC}">
              <c16:uniqueId val="{00000002-7BCA-4250-BB80-1735B104D2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17</c:v>
                </c:pt>
                <c:pt idx="6">
                  <c:v>22</c:v>
                </c:pt>
                <c:pt idx="9">
                  <c:v>29</c:v>
                </c:pt>
                <c:pt idx="12">
                  <c:v>24</c:v>
                </c:pt>
              </c:numCache>
            </c:numRef>
          </c:val>
          <c:extLst>
            <c:ext xmlns:c16="http://schemas.microsoft.com/office/drawing/2014/chart" uri="{C3380CC4-5D6E-409C-BE32-E72D297353CC}">
              <c16:uniqueId val="{00000003-7BCA-4250-BB80-1735B104D2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932</c:v>
                </c:pt>
                <c:pt idx="3">
                  <c:v>920</c:v>
                </c:pt>
                <c:pt idx="6">
                  <c:v>942</c:v>
                </c:pt>
                <c:pt idx="9">
                  <c:v>971</c:v>
                </c:pt>
                <c:pt idx="12">
                  <c:v>1028</c:v>
                </c:pt>
              </c:numCache>
            </c:numRef>
          </c:val>
          <c:extLst>
            <c:ext xmlns:c16="http://schemas.microsoft.com/office/drawing/2014/chart" uri="{C3380CC4-5D6E-409C-BE32-E72D297353CC}">
              <c16:uniqueId val="{00000004-7BCA-4250-BB80-1735B104D2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CA-4250-BB80-1735B104D2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CA-4250-BB80-1735B104D2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2293</c:v>
                </c:pt>
                <c:pt idx="3">
                  <c:v>2379</c:v>
                </c:pt>
                <c:pt idx="6">
                  <c:v>2412</c:v>
                </c:pt>
                <c:pt idx="9">
                  <c:v>2384</c:v>
                </c:pt>
                <c:pt idx="12">
                  <c:v>2136</c:v>
                </c:pt>
              </c:numCache>
            </c:numRef>
          </c:val>
          <c:extLst>
            <c:ext xmlns:c16="http://schemas.microsoft.com/office/drawing/2014/chart" uri="{C3380CC4-5D6E-409C-BE32-E72D297353CC}">
              <c16:uniqueId val="{00000007-7BCA-4250-BB80-1735B104D2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854</c:v>
                </c:pt>
                <c:pt idx="2">
                  <c:v>#N/A</c:v>
                </c:pt>
                <c:pt idx="3">
                  <c:v>#N/A</c:v>
                </c:pt>
                <c:pt idx="4">
                  <c:v>883</c:v>
                </c:pt>
                <c:pt idx="5">
                  <c:v>#N/A</c:v>
                </c:pt>
                <c:pt idx="6">
                  <c:v>#N/A</c:v>
                </c:pt>
                <c:pt idx="7">
                  <c:v>980</c:v>
                </c:pt>
                <c:pt idx="8">
                  <c:v>#N/A</c:v>
                </c:pt>
                <c:pt idx="9">
                  <c:v>#N/A</c:v>
                </c:pt>
                <c:pt idx="10">
                  <c:v>1178</c:v>
                </c:pt>
                <c:pt idx="11">
                  <c:v>#N/A</c:v>
                </c:pt>
                <c:pt idx="12">
                  <c:v>#N/A</c:v>
                </c:pt>
                <c:pt idx="13">
                  <c:v>1074</c:v>
                </c:pt>
                <c:pt idx="14">
                  <c:v>#N/A</c:v>
                </c:pt>
              </c:numCache>
            </c:numRef>
          </c:val>
          <c:smooth val="0"/>
          <c:extLst>
            <c:ext xmlns:c16="http://schemas.microsoft.com/office/drawing/2014/chart" uri="{C3380CC4-5D6E-409C-BE32-E72D297353CC}">
              <c16:uniqueId val="{00000008-7BCA-4250-BB80-1735B104D2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27725</c:v>
                </c:pt>
                <c:pt idx="5">
                  <c:v>26820</c:v>
                </c:pt>
                <c:pt idx="8">
                  <c:v>25568</c:v>
                </c:pt>
                <c:pt idx="11">
                  <c:v>24915</c:v>
                </c:pt>
                <c:pt idx="14">
                  <c:v>24695</c:v>
                </c:pt>
              </c:numCache>
            </c:numRef>
          </c:val>
          <c:extLst>
            <c:ext xmlns:c16="http://schemas.microsoft.com/office/drawing/2014/chart" uri="{C3380CC4-5D6E-409C-BE32-E72D297353CC}">
              <c16:uniqueId val="{00000000-2AEF-46C9-AFC1-C0E624A9AE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1692</c:v>
                </c:pt>
                <c:pt idx="5">
                  <c:v>1535</c:v>
                </c:pt>
                <c:pt idx="8">
                  <c:v>1380</c:v>
                </c:pt>
                <c:pt idx="11">
                  <c:v>1225</c:v>
                </c:pt>
                <c:pt idx="14">
                  <c:v>1071</c:v>
                </c:pt>
              </c:numCache>
            </c:numRef>
          </c:val>
          <c:extLst>
            <c:ext xmlns:c16="http://schemas.microsoft.com/office/drawing/2014/chart" uri="{C3380CC4-5D6E-409C-BE32-E72D297353CC}">
              <c16:uniqueId val="{00000001-2AEF-46C9-AFC1-C0E624A9AE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5624</c:v>
                </c:pt>
                <c:pt idx="5">
                  <c:v>5721</c:v>
                </c:pt>
                <c:pt idx="8">
                  <c:v>6805</c:v>
                </c:pt>
                <c:pt idx="11">
                  <c:v>7749</c:v>
                </c:pt>
                <c:pt idx="14">
                  <c:v>8461</c:v>
                </c:pt>
              </c:numCache>
            </c:numRef>
          </c:val>
          <c:extLst>
            <c:ext xmlns:c16="http://schemas.microsoft.com/office/drawing/2014/chart" uri="{C3380CC4-5D6E-409C-BE32-E72D297353CC}">
              <c16:uniqueId val="{00000002-2AEF-46C9-AFC1-C0E624A9AE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EF-46C9-AFC1-C0E624A9AE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EF-46C9-AFC1-C0E624A9AE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EF-46C9-AFC1-C0E624A9AE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4680</c:v>
                </c:pt>
                <c:pt idx="3">
                  <c:v>4705</c:v>
                </c:pt>
                <c:pt idx="6">
                  <c:v>4604</c:v>
                </c:pt>
                <c:pt idx="9">
                  <c:v>4163</c:v>
                </c:pt>
                <c:pt idx="12">
                  <c:v>3827</c:v>
                </c:pt>
              </c:numCache>
            </c:numRef>
          </c:val>
          <c:extLst>
            <c:ext xmlns:c16="http://schemas.microsoft.com/office/drawing/2014/chart" uri="{C3380CC4-5D6E-409C-BE32-E72D297353CC}">
              <c16:uniqueId val="{00000006-2AEF-46C9-AFC1-C0E624A9AE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328</c:v>
                </c:pt>
                <c:pt idx="3">
                  <c:v>348</c:v>
                </c:pt>
                <c:pt idx="6">
                  <c:v>385</c:v>
                </c:pt>
                <c:pt idx="9">
                  <c:v>373</c:v>
                </c:pt>
                <c:pt idx="12">
                  <c:v>352</c:v>
                </c:pt>
              </c:numCache>
            </c:numRef>
          </c:val>
          <c:extLst>
            <c:ext xmlns:c16="http://schemas.microsoft.com/office/drawing/2014/chart" uri="{C3380CC4-5D6E-409C-BE32-E72D297353CC}">
              <c16:uniqueId val="{00000007-2AEF-46C9-AFC1-C0E624A9AE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21411</c:v>
                </c:pt>
                <c:pt idx="3">
                  <c:v>20312</c:v>
                </c:pt>
                <c:pt idx="6">
                  <c:v>18692</c:v>
                </c:pt>
                <c:pt idx="9">
                  <c:v>17757</c:v>
                </c:pt>
                <c:pt idx="12">
                  <c:v>17302</c:v>
                </c:pt>
              </c:numCache>
            </c:numRef>
          </c:val>
          <c:extLst>
            <c:ext xmlns:c16="http://schemas.microsoft.com/office/drawing/2014/chart" uri="{C3380CC4-5D6E-409C-BE32-E72D297353CC}">
              <c16:uniqueId val="{00000008-2AEF-46C9-AFC1-C0E624A9AE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9-2AEF-46C9-AFC1-C0E624A9AE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22464</c:v>
                </c:pt>
                <c:pt idx="3">
                  <c:v>21737</c:v>
                </c:pt>
                <c:pt idx="6">
                  <c:v>20729</c:v>
                </c:pt>
                <c:pt idx="9">
                  <c:v>19736</c:v>
                </c:pt>
                <c:pt idx="12">
                  <c:v>19178</c:v>
                </c:pt>
              </c:numCache>
            </c:numRef>
          </c:val>
          <c:extLst>
            <c:ext xmlns:c16="http://schemas.microsoft.com/office/drawing/2014/chart" uri="{C3380CC4-5D6E-409C-BE32-E72D297353CC}">
              <c16:uniqueId val="{0000000A-2AEF-46C9-AFC1-C0E624A9AE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13851</c:v>
                </c:pt>
                <c:pt idx="2">
                  <c:v>#N/A</c:v>
                </c:pt>
                <c:pt idx="3">
                  <c:v>#N/A</c:v>
                </c:pt>
                <c:pt idx="4">
                  <c:v>13026</c:v>
                </c:pt>
                <c:pt idx="5">
                  <c:v>#N/A</c:v>
                </c:pt>
                <c:pt idx="6">
                  <c:v>#N/A</c:v>
                </c:pt>
                <c:pt idx="7">
                  <c:v>10657</c:v>
                </c:pt>
                <c:pt idx="8">
                  <c:v>#N/A</c:v>
                </c:pt>
                <c:pt idx="9">
                  <c:v>#N/A</c:v>
                </c:pt>
                <c:pt idx="10">
                  <c:v>8141</c:v>
                </c:pt>
                <c:pt idx="11">
                  <c:v>#N/A</c:v>
                </c:pt>
                <c:pt idx="12">
                  <c:v>#N/A</c:v>
                </c:pt>
                <c:pt idx="13">
                  <c:v>6433</c:v>
                </c:pt>
                <c:pt idx="14">
                  <c:v>#N/A</c:v>
                </c:pt>
              </c:numCache>
            </c:numRef>
          </c:val>
          <c:smooth val="0"/>
          <c:extLst>
            <c:ext xmlns:c16="http://schemas.microsoft.com/office/drawing/2014/chart" uri="{C3380CC4-5D6E-409C-BE32-E72D297353CC}">
              <c16:uniqueId val="{0000000B-2AEF-46C9-AFC1-C0E624A9AE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2362</c:v>
                </c:pt>
                <c:pt idx="1">
                  <c:v>2462</c:v>
                </c:pt>
                <c:pt idx="2">
                  <c:v>2562</c:v>
                </c:pt>
              </c:numCache>
            </c:numRef>
          </c:val>
          <c:extLst>
            <c:ext xmlns:c16="http://schemas.microsoft.com/office/drawing/2014/chart" uri="{C3380CC4-5D6E-409C-BE32-E72D297353CC}">
              <c16:uniqueId val="{00000000-EC63-4E00-A4D3-937ECA26D1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367</c:v>
                </c:pt>
                <c:pt idx="1">
                  <c:v>367</c:v>
                </c:pt>
                <c:pt idx="2">
                  <c:v>426</c:v>
                </c:pt>
              </c:numCache>
            </c:numRef>
          </c:val>
          <c:extLst>
            <c:ext xmlns:c16="http://schemas.microsoft.com/office/drawing/2014/chart" uri="{C3380CC4-5D6E-409C-BE32-E72D297353CC}">
              <c16:uniqueId val="{00000001-EC63-4E00-A4D3-937ECA26D1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5717</c:v>
                </c:pt>
                <c:pt idx="1">
                  <c:v>6572</c:v>
                </c:pt>
                <c:pt idx="2">
                  <c:v>6722</c:v>
                </c:pt>
              </c:numCache>
            </c:numRef>
          </c:val>
          <c:extLst>
            <c:ext xmlns:c16="http://schemas.microsoft.com/office/drawing/2014/chart" uri="{C3380CC4-5D6E-409C-BE32-E72D297353CC}">
              <c16:uniqueId val="{00000002-EC63-4E00-A4D3-937ECA26D1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{69F22451-CCC7-4319-AE42-31963755D2A6}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346-45C3-8F8A-0044711AF8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{6AD5F4B4-AC47-4138-8085-A1A15F924DB9}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46-45C3-8F8A-0044711AF8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{CFAF040A-322D-47B5-B97A-A8A178A7716A}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46-45C3-8F8A-0044711AF8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{1B24667B-D475-424D-B7D3-E3352F531CE5}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46-45C3-8F8A-0044711AF8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{E2C8CB11-614B-45D8-A89D-0CB5E0B87BDC}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46-45C3-8F8A-0044711AF88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{43B52482-F5B8-467C-A6FD-1E159A08FE2E}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346-45C3-8F8A-0044711AF88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{2CDF599E-FE03-4A86-9AB5-2359B536A01E}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346-45C3-8F8A-0044711AF88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{FF2CD214-FAFB-4960-841F-62A7425246C5}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346-45C3-8F8A-0044711AF88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{C72047EF-1563-427A-93B2-60ED48E3294E}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346-45C3-8F8A-0044711AF8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63.5</c:v>
                </c:pt>
                <c:pt idx="16">
                  <c:v>64.599999999999994</c:v>
                </c:pt>
                <c:pt idx="24">
                  <c:v>65.7</c:v>
                </c:pt>
                <c:pt idx="32">
                  <c:v>67.3</c:v>
                </c:pt>
              </c:numCache>
            </c:numRef>
          </c:xVal>
          <c:yVal>
            <c:numRef>
              <c:f>公会計指標分析・財政指標組合せ分析表!$BP$51:$DC$51</c:f>
              <c:numCache>
                <c:formatCode>#,##0.0;"▲ "#,##0.0</c:formatCode>
                <c:ptCount val="40"/>
                <c:pt idx="0">
                  <c:v>135.19999999999999</c:v>
                </c:pt>
                <c:pt idx="8">
                  <c:v>124.1</c:v>
                </c:pt>
                <c:pt idx="16">
                  <c:v>96.5</c:v>
                </c:pt>
                <c:pt idx="24">
                  <c:v>75</c:v>
                </c:pt>
                <c:pt idx="32">
                  <c:v>58.4</c:v>
                </c:pt>
              </c:numCache>
            </c:numRef>
          </c:yVal>
          <c:smooth val="0"/>
          <c:extLst>
            <c:ext xmlns:c16="http://schemas.microsoft.com/office/drawing/2014/chart" uri="{C3380CC4-5D6E-409C-BE32-E72D297353CC}">
              <c16:uniqueId val="{00000009-9346-45C3-8F8A-0044711AF8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{E4A668C3-2B4F-40B2-8A71-678EE3494865}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346-45C3-8F8A-0044711AF8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{33368FF1-8B1E-4701-8526-9828987928EC}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46-45C3-8F8A-0044711AF8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{6E635194-8267-4944-9DAE-807D689D9D0B}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46-45C3-8F8A-0044711AF8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{CAF78CF3-FD9D-4987-995F-CBB797C77D2B}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46-45C3-8F8A-0044711AF8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{6DB45B40-1720-4455-99D6-EB4036D5121E}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46-45C3-8F8A-0044711AF88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{07E030B1-341B-49AA-B4AF-B11DB64FC191}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346-45C3-8F8A-0044711AF88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{6824CCA9-F130-4DF5-8964-F0EE2E04616C}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346-45C3-8F8A-0044711AF88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{A9A19B1A-3555-4D3E-93E6-3BC2648617AE}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346-45C3-8F8A-0044711AF88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{B60F0C78-267F-48F2-B2E5-C057133912E3}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346-45C3-8F8A-0044711AF8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346-45C3-8F8A-0044711AF888}"/>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{C1A01B51-204E-4ECC-87CC-ED1EFF44297D}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B03-457D-88C7-3516485474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{A974A415-D114-40D4-8541-63FC2928FE8C}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03-457D-88C7-3516485474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{8FD5BE45-8A77-4DF8-A90A-B9730D89F50F}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03-457D-88C7-3516485474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{BF943359-EDF0-4D5A-B789-B16BB3BA84E1}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03-457D-88C7-3516485474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{906C9B32-3748-447D-ADB7-3BD9102C3A41}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03-457D-88C7-3516485474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{A93126E3-4AB5-4CAA-B0DE-16053834E2F8}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B03-457D-88C7-3516485474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{F2629B26-E20C-418B-B35E-E8019B91BD95}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B03-457D-88C7-3516485474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{86D82C34-E4C5-492D-B290-E429F1763A42}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B03-457D-88C7-3516485474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{884BB091-7E49-4B44-85BF-5D18AB05B301}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B03-457D-88C7-3516485474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8.3000000000000007</c:v>
                </c:pt>
                <c:pt idx="16">
                  <c:v>8.5</c:v>
                </c:pt>
                <c:pt idx="24">
                  <c:v>9.3000000000000007</c:v>
                </c:pt>
                <c:pt idx="32">
                  <c:v>9.8000000000000007</c:v>
                </c:pt>
              </c:numCache>
            </c:numRef>
          </c:xVal>
          <c:yVal>
            <c:numRef>
              <c:f>公会計指標分析・財政指標組合せ分析表!$BP$73:$DC$73</c:f>
              <c:numCache>
                <c:formatCode>#,##0.0;"▲ "#,##0.0</c:formatCode>
                <c:ptCount val="40"/>
                <c:pt idx="0">
                  <c:v>135.19999999999999</c:v>
                </c:pt>
                <c:pt idx="8">
                  <c:v>124.1</c:v>
                </c:pt>
                <c:pt idx="16">
                  <c:v>96.5</c:v>
                </c:pt>
                <c:pt idx="24">
                  <c:v>75</c:v>
                </c:pt>
                <c:pt idx="32">
                  <c:v>58.4</c:v>
                </c:pt>
              </c:numCache>
            </c:numRef>
          </c:yVal>
          <c:smooth val="0"/>
          <c:extLst>
            <c:ext xmlns:c16="http://schemas.microsoft.com/office/drawing/2014/chart" uri="{C3380CC4-5D6E-409C-BE32-E72D297353CC}">
              <c16:uniqueId val="{00000009-1B03-457D-88C7-351648547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{4F943851-FCA0-4472-AB5A-1F53C736E535}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B03-457D-88C7-3516485474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{95DAD06E-A459-4245-B35A-84BB96EC7A6C}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03-457D-88C7-3516485474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{C52BFB18-702E-4941-9350-DE50A64CE14C}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03-457D-88C7-3516485474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{6C91B5AD-305D-4114-91AD-49766AA7A4E3}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03-457D-88C7-3516485474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{96600ADA-7DAF-44DF-A1CB-C779B4E9D9B8}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03-457D-88C7-3516485474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{F94C0DA7-09DD-451B-A2E1-8BD0EDF46A91}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B03-457D-88C7-3516485474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{690CFECA-577D-44B1-A681-28CA957A0432}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B03-457D-88C7-3516485474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{21A43DEE-9261-4283-9078-A68198B038C0}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B03-457D-88C7-3516485474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{C7B338ED-9EF4-4DBD-AA20-7A1C9D6B35EF}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B03-457D-88C7-3516485474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1B03-457D-88C7-3516485474B5}"/>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「元利償還金等（Ａ）」は、合併直後に借入した起債や、学校施設耐震化事業等への償還が完了を迎えているため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年度までは減少を見込む。ただし、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年度にかけて一部事務組合の広域ごみ施設整備事業への負担金のために大きな借入を予定しており、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年度以降は再び増加に転じることを見込んでいる。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合併特例債の借入可能期限が終了を迎えるため、これまでと比較して普通交付税の算入率が低い起債の借入を見込まざるを得ないため「算入公債費等（Ｂ）」の伸び率は低下し、指標の上昇が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今後は、これまで同様に、投資的事業の精査による新規発行債の抑制や、交付税算入率の高い市債を厳選した借入により比率上昇の抑制につなげる。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満期一括償還地方債の借入はしておらず、今後も借入予定はないため、そのための積立は行っていない。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Ａ）」の一般会計債は、合併後の新市建設計画に基づいて借入した起債の償還完了に伴い、減少傾向で推移している。公営企業等繰入見込額についても、あがの市民病院建設時に借入した企業債について計画どおり償還が進んでいること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年度には、一部事務組合の広域ごみ処理施設建設負担金への借入を予定しており、一般会計債は一定の上昇を見込んでいる。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「充当可能財源等（Ｂ）」は、普通交付税の追加交付やふるさと寄附金の寄附額増加に伴い、充当可能基金は増加した。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以上のように、直近では比率の減少要素が多く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年度までは比率の減少が進んだが、上述の広域ごみ処理施設への起債や、合併特例債の借入終了に伴い充当可能財源（充当可能基金、基準財政需要額算入見込額）の減少が見込まれるため、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年度以降は比率上昇を見込んでいる。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年度に引き続き、国税収入の好調な推移を受け、普通交付税の追加交付があったため、阿賀野市総合計画の目標値（財政調整基金について標準財政規模の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％以上の積立額の確保）の達成に向け「財政調整基金」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積立したが、特定目的基金は、事業に応じて積立と取崩しを行ったことで、差し引き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百万円の増に留まった。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内訳としては、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年度に予定する京ヶ瀬小学校長寿命化改修や京ヶ瀬学校給食センター整備をはじめとした大型整備事業に備え「公共施設等整備基金」に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百万円、ふるさと応援寄附金の寄附額増加により「ふるさと阿賀野市応援基金」に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百万円など、全体で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一方で、医療情報システムの更新費用として「あがの市民病院整備基金」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百万円、緊急経済対策事業の財源として「合併市町村振興基金」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百万円など、合わせて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百万円の取崩しを行ったため、結果として特定目的基金は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百万円の増加に留まった。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年度の合併特例債の発行期限終了を見据え、中長期的には基金の活用が増えていくと想定されるため柔軟な積立てを進めている。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基金全体の中期的な活用見通し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①公共施設等整備基金：上記の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年度予定事業に加え、老朽化した京ヶ瀬体育館の解体事業や市役所庁舎の長寿命化事業等に活用を想定。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②あがの市民病院整備基金：新潟大学医学部との連携による寄附講座開設と、医療機器の更新に係る費用に充てるため計画的な活用を想定。</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③ごみ処理施設整備基金：一部事務組合が実施する広域ごみ処理施設の建設に係る負担金支出（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年度まで）とその後の借入償還費用に加え、</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旧環境センター廃止後の方向性（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年度以降決定予定）を踏まえた活用を想定。</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年度に積立や取崩しを行った主な基金の条例に基づく使途は以下のとおり。</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①公共施設等整備基金・・・・・・・・・・公共施設等の整備及び管理に要する経費</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②ふるさと阿賀野市応援基金・・・・・・・豊かな自然環境を守り育てる事業及び文化と子どもたちを守り育てる事業に要する経費</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③合併市町村振興基金・・・・・・・・・・地域における住民の連帯の強化及び旧町村単位での地域振興</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④ごみ処理施設等整備基金・・・・・・・・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ごみ処理施設の整備及び改修費用</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⑤あがの市民病院整備基金・・・・・・・・病院の整備及び運営等に要する経費</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年度に予定する京ヶ瀬小学校長寿命化改修事業や京ヶ瀬学校給食センター整備事業及び笹神体育館大規模改修事業の財源として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百万円を積立てたため大幅な増額となった。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②奨学貸付金貸付事業等の財源や小中学校の机椅子の整備費用として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百万円を取崩しした一方、ふるさと寄附金として受けた収入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百万円を積立したため、差引で増額となった。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③物価高騰の社会情勢を踏まえた緊急的な地域経済対策事業（生活応援商品券プレゼント事業）の実施のため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百万円を取崩ししたため大幅な減額となった。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年度に完成を予定する一部事務組合の広域ごみ処理施設建設負担金の財源として、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⑤あがの市民病院の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年度決算収支に基づく精算金としての一般会計繰入金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百万円を積立した一方、医療情報システムの更新費用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百万円を取崩ししたため結果として大幅な減額となった。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年度の合併特例債発行期限の終了や、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緊急防災・減災事業債の制度終了など、元利償還金について普通交付税への算入率が高い地方債の借入が困難となる一方で、人口減少や老朽化に伴う公共施設等の再編整備を進める必要があり、中長期的には特定目的基金の活用がこれまで以上に求め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このため、今後も市税や交付金等の上振れが見込まれる場合は、積極的かつ柔軟に積み増ししていく方針とする。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国税収入の増額補正により「臨時経済対策費」の名目で追加交付のあった普通交付税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百万円について、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年度以降の政策的財源として活用するため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○短期的な活用の見通し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の取崩し目的に従い、予算編成等において一時的に財減の必要性が生じた場合に活用するほか、近年の物価高騰が長引く社会情勢等に鑑み、緊急的に実施が必要な市民負担の軽減に向けた取組をはじめとした政策的財源として柔軟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○中長期的な活用の見通し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万が一の大規模災害等への備えのほか、県内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市でも比較的高い将来負担比率を解消するため、残高について標準財政規模の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％を確保するため計画的な積立を進める。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「臨時財政対策債償還基金費」として追加交付のあった普通交付税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百万円について、制度趣旨に基づき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年度の臨時財政対策債の元利償還金の財源とするため積立した。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合併特例債の発行可能期間が最終年度を迎えるため、今後は交付税算入率が高い地方債の借入が困難になることや、国の政策による市場金利の上昇を見据え、これまで以上に一般会計に占める元利償還金の負担割合が高くなることを想定しており、今後は、繰上償還が将来的負担額と比較し有利となるかを精査した上で、繰上償還による財政負担の軽減のため活用を検討していく方針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ただし、現在の積立方針については、減債基金よりも起債借入の代替となり得る特定目的基金や、財政調整基金への積立を優先に進めているため、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年度のような普通交付税の追加交付等の臨時的措置を除いては残高は低調に推移していく見通しである。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緩やかに増加しているが、全国平均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や類似団体平均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とほぼ同等であり、施設の老朽化度合いは概ね平均的な状態であると言える。引き続き、公共施設等総合管理計画の方針に基づき、施設の再編整備、長寿命化に取り組んでいく。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26564</xdr:rowOff>
    </xdr:from>
    <xdr:to>
      <xdr:col>23</xdr:col>
      <xdr:colOff>136525</xdr:colOff>
      <xdr:row>31</xdr:row>
      <xdr:rowOff>128164</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4991</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169228</xdr:rowOff>
    </xdr:from>
    <xdr:to>
      <xdr:col>19</xdr:col>
      <xdr:colOff>187325</xdr:colOff>
      <xdr:row>31</xdr:row>
      <xdr:rowOff>99378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48578</xdr:rowOff>
    </xdr:from>
    <xdr:to>
      <xdr:col>23</xdr:col>
      <xdr:colOff>85725</xdr:colOff>
      <xdr:row>31</xdr:row>
      <xdr:rowOff>77364</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35053"/>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48578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1526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129646</xdr:rowOff>
    </xdr:from>
    <xdr:to>
      <xdr:col>11</xdr:col>
      <xdr:colOff>187325</xdr:colOff>
      <xdr:row>31</xdr:row>
      <xdr:rowOff>59796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28787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9547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104458</xdr:rowOff>
    </xdr:from>
    <xdr:to>
      <xdr:col>7</xdr:col>
      <xdr:colOff>187325</xdr:colOff>
      <xdr:row>31</xdr:row>
      <xdr:rowOff>34608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155258</xdr:rowOff>
    </xdr:from>
    <xdr:to>
      <xdr:col>11</xdr:col>
      <xdr:colOff>136525</xdr:colOff>
      <xdr:row>31</xdr:row>
      <xdr:rowOff>8996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7028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90505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50923</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年度にかけて減少し、</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年度比では概ね横ばいとなった。これは、企業債残高の減少による下水道企業債償還に対する一般会計の負担割合の減少や経常一般財源の増加の状況が比率改善の要因となり、</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年度においても概ね維持されているものである。</a:t>
          </a:r>
        </a:p>
        <a:p>
          <a:r>
            <a:rPr kumimoji="1" lang="ja-JP" altLang="en-US" sz="1100">
              <a:latin typeface="ＭＳ Ｐゴシック" panose="020B0600070205080204" pitchFamily="50" charset="-128"/>
              <a:ea typeface="ＭＳ Ｐゴシック" panose="020B0600070205080204" pitchFamily="50" charset="-128"/>
            </a:rPr>
            <a:t>　改善傾向にあるものの、類似団体平均を上回る状況であるため、新規借入の抑制等、計画的な借入を実施していく。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3415</xdr:rowOff>
    </xdr:from>
    <xdr:to>
      <xdr:col>76</xdr:col>
      <xdr:colOff>73025</xdr:colOff>
      <xdr:row>31</xdr:row>
      <xdr:rowOff>105015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153292</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160472</xdr:rowOff>
    </xdr:from>
    <xdr:to>
      <xdr:col>72</xdr:col>
      <xdr:colOff>123825</xdr:colOff>
      <xdr:row>31</xdr:row>
      <xdr:rowOff>90622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39822</xdr:rowOff>
    </xdr:from>
    <xdr:to>
      <xdr:col>76</xdr:col>
      <xdr:colOff>22225</xdr:colOff>
      <xdr:row>31</xdr:row>
      <xdr:rowOff>54215</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12629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156154</xdr:rowOff>
    </xdr:from>
    <xdr:to>
      <xdr:col>68</xdr:col>
      <xdr:colOff>123825</xdr:colOff>
      <xdr:row>31</xdr:row>
      <xdr:rowOff>86304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7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35504</xdr:rowOff>
    </xdr:from>
    <xdr:to>
      <xdr:col>72</xdr:col>
      <xdr:colOff>73025</xdr:colOff>
      <xdr:row>31</xdr:row>
      <xdr:rowOff>39822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12197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71854</xdr:rowOff>
    </xdr:from>
    <xdr:to>
      <xdr:col>64</xdr:col>
      <xdr:colOff>123825</xdr:colOff>
      <xdr:row>33</xdr:row>
      <xdr:rowOff>2004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3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35504</xdr:rowOff>
    </xdr:from>
    <xdr:to>
      <xdr:col>68</xdr:col>
      <xdr:colOff>73025</xdr:colOff>
      <xdr:row>32</xdr:row>
      <xdr:rowOff>122654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21979"/>
          <a:ext cx="762000" cy="2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146819</xdr:rowOff>
    </xdr:from>
    <xdr:to>
      <xdr:col>60</xdr:col>
      <xdr:colOff>123825</xdr:colOff>
      <xdr:row>33</xdr:row>
      <xdr:rowOff>76969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4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122654</xdr:rowOff>
    </xdr:from>
    <xdr:to>
      <xdr:col>64</xdr:col>
      <xdr:colOff>73025</xdr:colOff>
      <xdr:row>33</xdr:row>
      <xdr:rowOff>26169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380579"/>
          <a:ext cx="762000" cy="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160933</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22108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81749</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6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77431</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6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164581</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42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68096</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49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47625</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627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47625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3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15240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9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156210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6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137852</xdr:rowOff>
    </xdr:from>
    <xdr:to>
      <xdr:col>55</xdr:col>
      <xdr:colOff>50800</xdr:colOff>
      <xdr:row>40</xdr:row>
      <xdr:rowOff>68002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116279</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146253</xdr:rowOff>
    </xdr:from>
    <xdr:to>
      <xdr:col>50</xdr:col>
      <xdr:colOff>165100</xdr:colOff>
      <xdr:row>40</xdr:row>
      <xdr:rowOff>76403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17202</xdr:rowOff>
    </xdr:from>
    <xdr:to>
      <xdr:col>55</xdr:col>
      <xdr:colOff>0</xdr:colOff>
      <xdr:row>40</xdr:row>
      <xdr:rowOff>25603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5202"/>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150787</xdr:rowOff>
    </xdr:from>
    <xdr:to>
      <xdr:col>46</xdr:col>
      <xdr:colOff>38100</xdr:colOff>
      <xdr:row>40</xdr:row>
      <xdr:rowOff>80937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25603</xdr:rowOff>
    </xdr:from>
    <xdr:to>
      <xdr:col>50</xdr:col>
      <xdr:colOff>114300</xdr:colOff>
      <xdr:row>40</xdr:row>
      <xdr:rowOff>30137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83603"/>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155816</xdr:rowOff>
    </xdr:from>
    <xdr:to>
      <xdr:col>41</xdr:col>
      <xdr:colOff>101600</xdr:colOff>
      <xdr:row>40</xdr:row>
      <xdr:rowOff>85966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30137</xdr:rowOff>
    </xdr:from>
    <xdr:to>
      <xdr:col>45</xdr:col>
      <xdr:colOff>177800</xdr:colOff>
      <xdr:row>40</xdr:row>
      <xdr:rowOff>35166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881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160465</xdr:rowOff>
    </xdr:from>
    <xdr:to>
      <xdr:col>36</xdr:col>
      <xdr:colOff>165100</xdr:colOff>
      <xdr:row>40</xdr:row>
      <xdr:rowOff>90615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35166</xdr:rowOff>
    </xdr:from>
    <xdr:to>
      <xdr:col>41</xdr:col>
      <xdr:colOff>50800</xdr:colOff>
      <xdr:row>40</xdr:row>
      <xdr:rowOff>39815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93166"/>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67530</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92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72064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9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77093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93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81742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9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21062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48985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025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44087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747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16328</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470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160020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20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111414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164145</xdr:rowOff>
    </xdr:from>
    <xdr:to>
      <xdr:col>55</xdr:col>
      <xdr:colOff>50800</xdr:colOff>
      <xdr:row>64</xdr:row>
      <xdr:rowOff>94295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79072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165229</xdr:rowOff>
    </xdr:from>
    <xdr:to>
      <xdr:col>50</xdr:col>
      <xdr:colOff>165100</xdr:colOff>
      <xdr:row>64</xdr:row>
      <xdr:rowOff>95379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43495</xdr:rowOff>
    </xdr:from>
    <xdr:to>
      <xdr:col>55</xdr:col>
      <xdr:colOff>0</xdr:colOff>
      <xdr:row>64</xdr:row>
      <xdr:rowOff>44579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16295"/>
          <a:ext cx="8382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165622</xdr:rowOff>
    </xdr:from>
    <xdr:to>
      <xdr:col>46</xdr:col>
      <xdr:colOff>38100</xdr:colOff>
      <xdr:row>64</xdr:row>
      <xdr:rowOff>95772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44579</xdr:rowOff>
    </xdr:from>
    <xdr:to>
      <xdr:col>50</xdr:col>
      <xdr:colOff>114300</xdr:colOff>
      <xdr:row>64</xdr:row>
      <xdr:rowOff>44972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17379"/>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166008</xdr:rowOff>
    </xdr:from>
    <xdr:to>
      <xdr:col>41</xdr:col>
      <xdr:colOff>101600</xdr:colOff>
      <xdr:row>64</xdr:row>
      <xdr:rowOff>96158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44972</xdr:rowOff>
    </xdr:from>
    <xdr:to>
      <xdr:col>45</xdr:col>
      <xdr:colOff>177800</xdr:colOff>
      <xdr:row>64</xdr:row>
      <xdr:rowOff>45358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1777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166398</xdr:rowOff>
    </xdr:from>
    <xdr:to>
      <xdr:col>36</xdr:col>
      <xdr:colOff>165100</xdr:colOff>
      <xdr:row>64</xdr:row>
      <xdr:rowOff>96548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45358</xdr:rowOff>
    </xdr:from>
    <xdr:to>
      <xdr:col>41</xdr:col>
      <xdr:colOff>50800</xdr:colOff>
      <xdr:row>64</xdr:row>
      <xdr:rowOff>45748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18158"/>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86506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86899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87285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6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87675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63500</xdr:rowOff>
    </xdr:from>
    <xdr:to>
      <xdr:col>24</xdr:col>
      <xdr:colOff>114300</xdr:colOff>
      <xdr:row>85</xdr:row>
      <xdr:rowOff>165100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41927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38736</xdr:rowOff>
    </xdr:from>
    <xdr:to>
      <xdr:col>20</xdr:col>
      <xdr:colOff>38100</xdr:colOff>
      <xdr:row>85</xdr:row>
      <xdr:rowOff>140336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89536</xdr:rowOff>
    </xdr:from>
    <xdr:to>
      <xdr:col>24</xdr:col>
      <xdr:colOff>63500</xdr:colOff>
      <xdr:row>85</xdr:row>
      <xdr:rowOff>114300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6627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13970</xdr:rowOff>
    </xdr:from>
    <xdr:to>
      <xdr:col>15</xdr:col>
      <xdr:colOff>101600</xdr:colOff>
      <xdr:row>85</xdr:row>
      <xdr:rowOff>115570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64770</xdr:rowOff>
    </xdr:from>
    <xdr:to>
      <xdr:col>19</xdr:col>
      <xdr:colOff>177800</xdr:colOff>
      <xdr:row>85</xdr:row>
      <xdr:rowOff>89536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6380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41911</xdr:rowOff>
    </xdr:from>
    <xdr:to>
      <xdr:col>15</xdr:col>
      <xdr:colOff>50800</xdr:colOff>
      <xdr:row>85</xdr:row>
      <xdr:rowOff>64770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615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137795</xdr:rowOff>
    </xdr:from>
    <xdr:to>
      <xdr:col>6</xdr:col>
      <xdr:colOff>38100</xdr:colOff>
      <xdr:row>85</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17145</xdr:rowOff>
    </xdr:from>
    <xdr:to>
      <xdr:col>10</xdr:col>
      <xdr:colOff>114300</xdr:colOff>
      <xdr:row>85</xdr:row>
      <xdr:rowOff>41911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5903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131463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70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59072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154406</xdr:rowOff>
    </xdr:from>
    <xdr:to>
      <xdr:col>55</xdr:col>
      <xdr:colOff>50800</xdr:colOff>
      <xdr:row>86</xdr:row>
      <xdr:rowOff>84556</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7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154453</xdr:rowOff>
    </xdr:from>
    <xdr:to>
      <xdr:col>50</xdr:col>
      <xdr:colOff>165100</xdr:colOff>
      <xdr:row>86</xdr:row>
      <xdr:rowOff>84603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33756</xdr:rowOff>
    </xdr:from>
    <xdr:to>
      <xdr:col>55</xdr:col>
      <xdr:colOff>0</xdr:colOff>
      <xdr:row>86</xdr:row>
      <xdr:rowOff>33803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78456"/>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154498</xdr:rowOff>
    </xdr:from>
    <xdr:to>
      <xdr:col>46</xdr:col>
      <xdr:colOff>38100</xdr:colOff>
      <xdr:row>86</xdr:row>
      <xdr:rowOff>84648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7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33803</xdr:rowOff>
    </xdr:from>
    <xdr:to>
      <xdr:col>50</xdr:col>
      <xdr:colOff>114300</xdr:colOff>
      <xdr:row>86</xdr:row>
      <xdr:rowOff>33848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7850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154544</xdr:rowOff>
    </xdr:from>
    <xdr:to>
      <xdr:col>41</xdr:col>
      <xdr:colOff>101600</xdr:colOff>
      <xdr:row>86</xdr:row>
      <xdr:rowOff>84694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33848</xdr:rowOff>
    </xdr:from>
    <xdr:to>
      <xdr:col>45</xdr:col>
      <xdr:colOff>177800</xdr:colOff>
      <xdr:row>86</xdr:row>
      <xdr:rowOff>33894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7854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154636</xdr:rowOff>
    </xdr:from>
    <xdr:to>
      <xdr:col>36</xdr:col>
      <xdr:colOff>165100</xdr:colOff>
      <xdr:row>86</xdr:row>
      <xdr:rowOff>84786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33894</xdr:rowOff>
    </xdr:from>
    <xdr:to>
      <xdr:col>41</xdr:col>
      <xdr:colOff>50800</xdr:colOff>
      <xdr:row>86</xdr:row>
      <xdr:rowOff>33986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7859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62816</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61718</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75730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82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75775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8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75821</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8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75913</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8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92347</xdr:rowOff>
    </xdr:from>
    <xdr:to>
      <xdr:col>85</xdr:col>
      <xdr:colOff>177800</xdr:colOff>
      <xdr:row>41</xdr:row>
      <xdr:rowOff>22497</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70774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62956</xdr:rowOff>
    </xdr:from>
    <xdr:to>
      <xdr:col>81</xdr:col>
      <xdr:colOff>101600</xdr:colOff>
      <xdr:row>40</xdr:row>
      <xdr:rowOff>164556</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113756</xdr:rowOff>
    </xdr:from>
    <xdr:to>
      <xdr:col>85</xdr:col>
      <xdr:colOff>127000</xdr:colOff>
      <xdr:row>40</xdr:row>
      <xdr:rowOff>143147</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97175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38463</xdr:rowOff>
    </xdr:from>
    <xdr:to>
      <xdr:col>76</xdr:col>
      <xdr:colOff>165100</xdr:colOff>
      <xdr:row>40</xdr:row>
      <xdr:rowOff>140063</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89263</xdr:rowOff>
    </xdr:from>
    <xdr:to>
      <xdr:col>81</xdr:col>
      <xdr:colOff>50800</xdr:colOff>
      <xdr:row>40</xdr:row>
      <xdr:rowOff>113756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9472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17235</xdr:rowOff>
    </xdr:from>
    <xdr:to>
      <xdr:col>72</xdr:col>
      <xdr:colOff>38100</xdr:colOff>
      <xdr:row>40</xdr:row>
      <xdr:rowOff>118835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68035</xdr:rowOff>
    </xdr:from>
    <xdr:to>
      <xdr:col>76</xdr:col>
      <xdr:colOff>114300</xdr:colOff>
      <xdr:row>40</xdr:row>
      <xdr:rowOff>89263</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92603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40</xdr:row>
      <xdr:rowOff>68035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9031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155683</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131190</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109962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73914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1323300" y="70622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155702</xdr:rowOff>
    </xdr:from>
    <xdr:to>
      <xdr:col>107</xdr:col>
      <xdr:colOff>101600</xdr:colOff>
      <xdr:row>41</xdr:row>
      <xdr:rowOff>85852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35052</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70622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155702</xdr:rowOff>
    </xdr:from>
    <xdr:to>
      <xdr:col>102</xdr:col>
      <xdr:colOff>165100</xdr:colOff>
      <xdr:row>41</xdr:row>
      <xdr:rowOff>85852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35052</xdr:rowOff>
    </xdr:from>
    <xdr:to>
      <xdr:col>107</xdr:col>
      <xdr:colOff>50800</xdr:colOff>
      <xdr:row>41</xdr:row>
      <xdr:rowOff>35052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545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35052</xdr:rowOff>
    </xdr:from>
    <xdr:to>
      <xdr:col>102</xdr:col>
      <xdr:colOff>114300</xdr:colOff>
      <xdr:row>41</xdr:row>
      <xdr:rowOff>37338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7064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157243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76979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76979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119017</xdr:rowOff>
    </xdr:from>
    <xdr:to>
      <xdr:col>85</xdr:col>
      <xdr:colOff>177800</xdr:colOff>
      <xdr:row>59</xdr:row>
      <xdr:rowOff>49167</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141894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43906</xdr:rowOff>
    </xdr:from>
    <xdr:to>
      <xdr:col>81</xdr:col>
      <xdr:colOff>101600</xdr:colOff>
      <xdr:row>58</xdr:row>
      <xdr:rowOff>145506</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58</xdr:row>
      <xdr:rowOff>169817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03880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146776</xdr:rowOff>
    </xdr:from>
    <xdr:to>
      <xdr:col>76</xdr:col>
      <xdr:colOff>165100</xdr:colOff>
      <xdr:row>58</xdr:row>
      <xdr:rowOff>76926</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94706</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99702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91259</xdr:rowOff>
    </xdr:from>
    <xdr:to>
      <xdr:col>72</xdr:col>
      <xdr:colOff>38100</xdr:colOff>
      <xdr:row>58</xdr:row>
      <xdr:rowOff>21409</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142059</xdr:rowOff>
    </xdr:from>
    <xdr:to>
      <xdr:col>76</xdr:col>
      <xdr:colOff>114300</xdr:colOff>
      <xdr:row>58</xdr:row>
      <xdr:rowOff>26126</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99147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48804</xdr:rowOff>
    </xdr:from>
    <xdr:to>
      <xdr:col>67</xdr:col>
      <xdr:colOff>101600</xdr:colOff>
      <xdr:row>57</xdr:row>
      <xdr:rowOff>150404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99604</xdr:rowOff>
    </xdr:from>
    <xdr:to>
      <xdr:col>71</xdr:col>
      <xdr:colOff>177800</xdr:colOff>
      <xdr:row>57</xdr:row>
      <xdr:rowOff>142059</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98722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130101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169290</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162033</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93453</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37936</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166931</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4255</xdr:rowOff>
    </xdr:from>
    <xdr:to>
      <xdr:col>116</xdr:col>
      <xdr:colOff>114300</xdr:colOff>
      <xdr:row>62</xdr:row>
      <xdr:rowOff>105855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6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154132</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6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165608</xdr:rowOff>
    </xdr:from>
    <xdr:to>
      <xdr:col>112</xdr:col>
      <xdr:colOff>38100</xdr:colOff>
      <xdr:row>62</xdr:row>
      <xdr:rowOff>95758</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44958</xdr:rowOff>
    </xdr:from>
    <xdr:to>
      <xdr:col>116</xdr:col>
      <xdr:colOff>63500</xdr:colOff>
      <xdr:row>62</xdr:row>
      <xdr:rowOff>55055</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1323300" y="10674858"/>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170180</xdr:rowOff>
    </xdr:from>
    <xdr:to>
      <xdr:col>107</xdr:col>
      <xdr:colOff>101600</xdr:colOff>
      <xdr:row>62</xdr:row>
      <xdr:rowOff>100330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44958</xdr:rowOff>
    </xdr:from>
    <xdr:to>
      <xdr:col>111</xdr:col>
      <xdr:colOff>177800</xdr:colOff>
      <xdr:row>62</xdr:row>
      <xdr:rowOff>49530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6748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xdr:rowOff>
    </xdr:from>
    <xdr:to>
      <xdr:col>102</xdr:col>
      <xdr:colOff>165100</xdr:colOff>
      <xdr:row>62</xdr:row>
      <xdr:rowOff>106045</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49530</xdr:rowOff>
    </xdr:from>
    <xdr:to>
      <xdr:col>107</xdr:col>
      <xdr:colOff>50800</xdr:colOff>
      <xdr:row>62</xdr:row>
      <xdr:rowOff>55245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9545300" y="1067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xdr:rowOff>
    </xdr:from>
    <xdr:to>
      <xdr:col>98</xdr:col>
      <xdr:colOff>38100</xdr:colOff>
      <xdr:row>62</xdr:row>
      <xdr:rowOff>110617</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55245</xdr:rowOff>
    </xdr:from>
    <xdr:to>
      <xdr:col>102</xdr:col>
      <xdr:colOff>114300</xdr:colOff>
      <xdr:row>62</xdr:row>
      <xdr:rowOff>59817</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8656300" y="106851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86885</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71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97172</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101744</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3629</xdr:rowOff>
    </xdr:from>
    <xdr:to>
      <xdr:col>85</xdr:col>
      <xdr:colOff>177800</xdr:colOff>
      <xdr:row>84</xdr:row>
      <xdr:rowOff>105229</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153506</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54429</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43909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83</xdr:row>
      <xdr:rowOff>160564</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127907</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432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95250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139716</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48261</xdr:rowOff>
    </xdr:from>
    <xdr:to>
      <xdr:col>116</xdr:col>
      <xdr:colOff>114300</xdr:colOff>
      <xdr:row>86</xdr:row>
      <xdr:rowOff>149861</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134638</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99061</xdr:rowOff>
    </xdr:from>
    <xdr:to>
      <xdr:col>116</xdr:col>
      <xdr:colOff>63500</xdr:colOff>
      <xdr:row>86</xdr:row>
      <xdr:rowOff>99061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99061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99061</xdr:rowOff>
    </xdr:from>
    <xdr:to>
      <xdr:col>107</xdr:col>
      <xdr:colOff>50800</xdr:colOff>
      <xdr:row>86</xdr:row>
      <xdr:rowOff>99061</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99061</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164464</xdr:rowOff>
    </xdr:from>
    <xdr:to>
      <xdr:col>85</xdr:col>
      <xdr:colOff>177800</xdr:colOff>
      <xdr:row>102</xdr:row>
      <xdr:rowOff>94614</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15891</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80645</xdr:rowOff>
    </xdr:from>
    <xdr:to>
      <xdr:col>81</xdr:col>
      <xdr:colOff>101600</xdr:colOff>
      <xdr:row>102</xdr:row>
      <xdr:rowOff>10795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131445</xdr:rowOff>
    </xdr:from>
    <xdr:to>
      <xdr:col>85</xdr:col>
      <xdr:colOff>127000</xdr:colOff>
      <xdr:row>102</xdr:row>
      <xdr:rowOff>43814</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7447895"/>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xdr:rowOff>
    </xdr:from>
    <xdr:to>
      <xdr:col>76</xdr:col>
      <xdr:colOff>165100</xdr:colOff>
      <xdr:row>101</xdr:row>
      <xdr:rowOff>115570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64770</xdr:rowOff>
    </xdr:from>
    <xdr:to>
      <xdr:col>81</xdr:col>
      <xdr:colOff>50800</xdr:colOff>
      <xdr:row>101</xdr:row>
      <xdr:rowOff>131445</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73812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101</xdr:row>
      <xdr:rowOff>144780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3703300" y="17381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33020</xdr:rowOff>
    </xdr:from>
    <xdr:to>
      <xdr:col>67</xdr:col>
      <xdr:colOff>101600</xdr:colOff>
      <xdr:row>101</xdr:row>
      <xdr:rowOff>134620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83820</xdr:rowOff>
    </xdr:from>
    <xdr:to>
      <xdr:col>71</xdr:col>
      <xdr:colOff>177800</xdr:colOff>
      <xdr:row>101</xdr:row>
      <xdr:rowOff>144780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7400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27322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132097</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151147</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0000000-0008-0000-0E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00000000-0008-0000-0E00-000038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00000000-0008-0000-0E00-00003A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00000000-0008-0000-0E00-00003C030000}"/>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40" name="【公民館】&#10;一人当たり面積該当値テキスト">
          <a:extLst>
            <a:ext uri="{FF2B5EF4-FFF2-40B4-BE49-F238E27FC236}">
              <a16:creationId xmlns:a16="http://schemas.microsoft.com/office/drawing/2014/main" id="{00000000-0008-0000-0E00-000048030000}"/>
            </a:ext>
          </a:extLst>
        </xdr:cNvPr>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33745</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1323300" y="185470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156029</xdr:rowOff>
    </xdr:from>
    <xdr:to>
      <xdr:col>107</xdr:col>
      <xdr:colOff>101600</xdr:colOff>
      <xdr:row>108</xdr:row>
      <xdr:rowOff>86179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0383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33745</xdr:rowOff>
    </xdr:from>
    <xdr:to>
      <xdr:col>111</xdr:col>
      <xdr:colOff>177800</xdr:colOff>
      <xdr:row>108</xdr:row>
      <xdr:rowOff>35379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20434300" y="185503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108</xdr:row>
      <xdr:rowOff>35379</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9545300" y="1848829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107</xdr:row>
      <xdr:rowOff>146413</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flipV="1">
          <a:off x="18656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00000000-0008-0000-0E00-000051030000}"/>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00000000-0008-0000-0E00-000052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851" name="n_3aveValue【公民館】&#10;一人当たり面積">
          <a:extLst>
            <a:ext uri="{FF2B5EF4-FFF2-40B4-BE49-F238E27FC236}">
              <a16:creationId xmlns:a16="http://schemas.microsoft.com/office/drawing/2014/main" id="{00000000-0008-0000-0E00-000053030000}"/>
            </a:ext>
          </a:extLst>
        </xdr:cNvPr>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852" name="n_4aveValue【公民館】&#10;一人当たり面積">
          <a:extLst>
            <a:ext uri="{FF2B5EF4-FFF2-40B4-BE49-F238E27FC236}">
              <a16:creationId xmlns:a16="http://schemas.microsoft.com/office/drawing/2014/main" id="{00000000-0008-0000-0E00-000054030000}"/>
            </a:ext>
          </a:extLst>
        </xdr:cNvPr>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853" name="n_1mainValue【公民館】&#10;一人当たり面積">
          <a:extLst>
            <a:ext uri="{FF2B5EF4-FFF2-40B4-BE49-F238E27FC236}">
              <a16:creationId xmlns:a16="http://schemas.microsoft.com/office/drawing/2014/main" id="{00000000-0008-0000-0E00-000055030000}"/>
            </a:ext>
          </a:extLst>
        </xdr:cNvPr>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77306</xdr:rowOff>
    </xdr:from>
    <xdr:ext cx="469744" cy="259045"/>
    <xdr:sp macro="" textlink="">
      <xdr:nvSpPr>
        <xdr:cNvPr id="854" name="n_2mainValue【公民館】&#10;一人当たり面積">
          <a:extLst>
            <a:ext uri="{FF2B5EF4-FFF2-40B4-BE49-F238E27FC236}">
              <a16:creationId xmlns:a16="http://schemas.microsoft.com/office/drawing/2014/main" id="{00000000-0008-0000-0E00-000056030000}"/>
            </a:ext>
          </a:extLst>
        </xdr:cNvPr>
        <xdr:cNvSpPr txBox="1"/>
      </xdr:nvSpPr>
      <xdr:spPr>
        <a:xfrm>
          <a:off x="20199427" y="1859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855" name="n_3mainValue【公民館】&#10;一人当たり面積">
          <a:extLst>
            <a:ext uri="{FF2B5EF4-FFF2-40B4-BE49-F238E27FC236}">
              <a16:creationId xmlns:a16="http://schemas.microsoft.com/office/drawing/2014/main" id="{00000000-0008-0000-0E00-000057030000}"/>
            </a:ext>
          </a:extLst>
        </xdr:cNvPr>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56" name="n_4mainValue【公民館】&#10;一人当たり面積">
          <a:extLst>
            <a:ext uri="{FF2B5EF4-FFF2-40B4-BE49-F238E27FC236}">
              <a16:creationId xmlns:a16="http://schemas.microsoft.com/office/drawing/2014/main" id="{00000000-0008-0000-0E00-000058030000}"/>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・多くの類型において、一人当たり面積・延長が全国平均や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平均を下回っている。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全ての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施設類型において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年度より増加している。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・認定こども園・幼稚園・保育所や公営住宅については、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年度同様、有形固定資産減価償却率が類似団体平均を大きく上回っているため、引き続き社会的ニーズの変化を踏まえて施設整備を図っていく。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・公民館は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年度に建替えを実施したため有形固定資産減価償却率は低い数値で推移しており、類似団体内でも高順位となっている。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67854</xdr:rowOff>
    </xdr:from>
    <xdr:to>
      <xdr:col>24</xdr:col>
      <xdr:colOff>114300</xdr:colOff>
      <xdr:row>37</xdr:row>
      <xdr:rowOff>169455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46281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118654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1168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27033</xdr:rowOff>
    </xdr:from>
    <xdr:to>
      <xdr:col>15</xdr:col>
      <xdr:colOff>101600</xdr:colOff>
      <xdr:row>37</xdr:row>
      <xdr:rowOff>128633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77833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41168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160927</xdr:rowOff>
    </xdr:from>
    <xdr:to>
      <xdr:col>10</xdr:col>
      <xdr:colOff>165100</xdr:colOff>
      <xdr:row>37</xdr:row>
      <xdr:rowOff>91077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40277</xdr:rowOff>
    </xdr:from>
    <xdr:to>
      <xdr:col>15</xdr:col>
      <xdr:colOff>50800</xdr:colOff>
      <xdr:row>37</xdr:row>
      <xdr:rowOff>77833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839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40277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4473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107604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25908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67835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102379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5289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70485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87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28575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47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160020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97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153035</xdr:rowOff>
    </xdr:from>
    <xdr:to>
      <xdr:col>55</xdr:col>
      <xdr:colOff>50800</xdr:colOff>
      <xdr:row>63</xdr:row>
      <xdr:rowOff>83185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4462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3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161798</xdr:rowOff>
    </xdr:from>
    <xdr:to>
      <xdr:col>50</xdr:col>
      <xdr:colOff>165100</xdr:colOff>
      <xdr:row>63</xdr:row>
      <xdr:rowOff>91948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32385</xdr:rowOff>
    </xdr:from>
    <xdr:to>
      <xdr:col>55</xdr:col>
      <xdr:colOff>0</xdr:colOff>
      <xdr:row>63</xdr:row>
      <xdr:rowOff>41148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33735"/>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164465</xdr:rowOff>
    </xdr:from>
    <xdr:to>
      <xdr:col>46</xdr:col>
      <xdr:colOff>38100</xdr:colOff>
      <xdr:row>63</xdr:row>
      <xdr:rowOff>94615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41148</xdr:rowOff>
    </xdr:from>
    <xdr:to>
      <xdr:col>50</xdr:col>
      <xdr:colOff>114300</xdr:colOff>
      <xdr:row>63</xdr:row>
      <xdr:rowOff>43815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4249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3302</xdr:rowOff>
    </xdr:from>
    <xdr:to>
      <xdr:col>41</xdr:col>
      <xdr:colOff>101600</xdr:colOff>
      <xdr:row>63</xdr:row>
      <xdr:rowOff>104902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43815</xdr:rowOff>
    </xdr:from>
    <xdr:to>
      <xdr:col>45</xdr:col>
      <xdr:colOff>177800</xdr:colOff>
      <xdr:row>63</xdr:row>
      <xdr:rowOff>54102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4516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5588</xdr:rowOff>
    </xdr:from>
    <xdr:to>
      <xdr:col>36</xdr:col>
      <xdr:colOff>165100</xdr:colOff>
      <xdr:row>63</xdr:row>
      <xdr:rowOff>107188</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54102</xdr:rowOff>
    </xdr:from>
    <xdr:to>
      <xdr:col>41</xdr:col>
      <xdr:colOff>50800</xdr:colOff>
      <xdr:row>63</xdr:row>
      <xdr:rowOff>56388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554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150131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108475</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111142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6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121429</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123715</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8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48261</xdr:rowOff>
    </xdr:from>
    <xdr:to>
      <xdr:col>20</xdr:col>
      <xdr:colOff>38100</xdr:colOff>
      <xdr:row>81</xdr:row>
      <xdr:rowOff>149861</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99061</xdr:rowOff>
    </xdr:from>
    <xdr:to>
      <xdr:col>24</xdr:col>
      <xdr:colOff>63500</xdr:colOff>
      <xdr:row>81</xdr:row>
      <xdr:rowOff>158114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98651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99061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963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166370</xdr:rowOff>
    </xdr:from>
    <xdr:to>
      <xdr:col>10</xdr:col>
      <xdr:colOff>165100</xdr:colOff>
      <xdr:row>81</xdr:row>
      <xdr:rowOff>96520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93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45720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569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161941</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166388</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142748</xdr:rowOff>
    </xdr:from>
    <xdr:to>
      <xdr:col>50</xdr:col>
      <xdr:colOff>165100</xdr:colOff>
      <xdr:row>83</xdr:row>
      <xdr:rowOff>72898</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22098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24558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149606</xdr:rowOff>
    </xdr:from>
    <xdr:to>
      <xdr:col>46</xdr:col>
      <xdr:colOff>38100</xdr:colOff>
      <xdr:row>83</xdr:row>
      <xdr:rowOff>79756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22098</xdr:rowOff>
    </xdr:from>
    <xdr:to>
      <xdr:col>50</xdr:col>
      <xdr:colOff>114300</xdr:colOff>
      <xdr:row>83</xdr:row>
      <xdr:rowOff>28956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2524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167894</xdr:rowOff>
    </xdr:from>
    <xdr:to>
      <xdr:col>41</xdr:col>
      <xdr:colOff>101600</xdr:colOff>
      <xdr:row>83</xdr:row>
      <xdr:rowOff>98044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28956</xdr:rowOff>
    </xdr:from>
    <xdr:to>
      <xdr:col>45</xdr:col>
      <xdr:colOff>177800</xdr:colOff>
      <xdr:row>83</xdr:row>
      <xdr:rowOff>47244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2593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23876</xdr:rowOff>
    </xdr:from>
    <xdr:to>
      <xdr:col>36</xdr:col>
      <xdr:colOff>165100</xdr:colOff>
      <xdr:row>83</xdr:row>
      <xdr:rowOff>125476</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47244</xdr:rowOff>
    </xdr:from>
    <xdr:to>
      <xdr:col>41</xdr:col>
      <xdr:colOff>50800</xdr:colOff>
      <xdr:row>83</xdr:row>
      <xdr:rowOff>74676</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2775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89425</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96283</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114571</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142003</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20501</xdr:rowOff>
    </xdr:from>
    <xdr:to>
      <xdr:col>24</xdr:col>
      <xdr:colOff>114300</xdr:colOff>
      <xdr:row>105</xdr:row>
      <xdr:rowOff>122101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170378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121738</xdr:rowOff>
    </xdr:from>
    <xdr:to>
      <xdr:col>20</xdr:col>
      <xdr:colOff>38100</xdr:colOff>
      <xdr:row>105</xdr:row>
      <xdr:rowOff>51888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xdr:rowOff>
    </xdr:from>
    <xdr:to>
      <xdr:col>24</xdr:col>
      <xdr:colOff>63500</xdr:colOff>
      <xdr:row>105</xdr:row>
      <xdr:rowOff>71301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003338"/>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105</xdr:row>
      <xdr:rowOff>1088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641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102326</xdr:rowOff>
    </xdr:from>
    <xdr:to>
      <xdr:col>15</xdr:col>
      <xdr:colOff>50800</xdr:colOff>
      <xdr:row>104</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102326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8955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43015</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144253</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132097</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27305</xdr:rowOff>
    </xdr:from>
    <xdr:to>
      <xdr:col>55</xdr:col>
      <xdr:colOff>50800</xdr:colOff>
      <xdr:row>108</xdr:row>
      <xdr:rowOff>128905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113682</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845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29211</xdr:rowOff>
    </xdr:from>
    <xdr:to>
      <xdr:col>50</xdr:col>
      <xdr:colOff>165100</xdr:colOff>
      <xdr:row>108</xdr:row>
      <xdr:rowOff>130811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78105</xdr:rowOff>
    </xdr:from>
    <xdr:to>
      <xdr:col>55</xdr:col>
      <xdr:colOff>0</xdr:colOff>
      <xdr:row>108</xdr:row>
      <xdr:rowOff>80011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5947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29211</xdr:rowOff>
    </xdr:from>
    <xdr:to>
      <xdr:col>46</xdr:col>
      <xdr:colOff>38100</xdr:colOff>
      <xdr:row>108</xdr:row>
      <xdr:rowOff>130811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80011</xdr:rowOff>
    </xdr:from>
    <xdr:to>
      <xdr:col>50</xdr:col>
      <xdr:colOff>114300</xdr:colOff>
      <xdr:row>108</xdr:row>
      <xdr:rowOff>80011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750300" y="1859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31114</xdr:rowOff>
    </xdr:from>
    <xdr:to>
      <xdr:col>41</xdr:col>
      <xdr:colOff>101600</xdr:colOff>
      <xdr:row>108</xdr:row>
      <xdr:rowOff>132714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80011</xdr:rowOff>
    </xdr:from>
    <xdr:to>
      <xdr:col>45</xdr:col>
      <xdr:colOff>177800</xdr:colOff>
      <xdr:row>108</xdr:row>
      <xdr:rowOff>81914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596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31114</xdr:rowOff>
    </xdr:from>
    <xdr:to>
      <xdr:col>36</xdr:col>
      <xdr:colOff>165100</xdr:colOff>
      <xdr:row>108</xdr:row>
      <xdr:rowOff>132714</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81914</xdr:rowOff>
    </xdr:from>
    <xdr:to>
      <xdr:col>41</xdr:col>
      <xdr:colOff>50800</xdr:colOff>
      <xdr:row>108</xdr:row>
      <xdr:rowOff>81914</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6972300" y="1859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121938</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121938</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123841</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123841</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38</xdr:row>
      <xdr:rowOff>45720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509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38</xdr:row>
      <xdr:rowOff>81915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4592300" y="650938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81915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577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126365</xdr:rowOff>
    </xdr:from>
    <xdr:to>
      <xdr:col>67</xdr:col>
      <xdr:colOff>101600</xdr:colOff>
      <xdr:row>38</xdr:row>
      <xdr:rowOff>56515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xdr:rowOff>
    </xdr:from>
    <xdr:to>
      <xdr:col>71</xdr:col>
      <xdr:colOff>177800</xdr:colOff>
      <xdr:row>38</xdr:row>
      <xdr:rowOff>62865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5208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36212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73042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34106</xdr:rowOff>
    </xdr:from>
    <xdr:to>
      <xdr:col>116</xdr:col>
      <xdr:colOff>114300</xdr:colOff>
      <xdr:row>41</xdr:row>
      <xdr:rowOff>135706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7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120483</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9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35588</xdr:rowOff>
    </xdr:from>
    <xdr:to>
      <xdr:col>112</xdr:col>
      <xdr:colOff>38100</xdr:colOff>
      <xdr:row>41</xdr:row>
      <xdr:rowOff>137188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70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84906</xdr:rowOff>
    </xdr:from>
    <xdr:to>
      <xdr:col>116</xdr:col>
      <xdr:colOff>63500</xdr:colOff>
      <xdr:row>41</xdr:row>
      <xdr:rowOff>86388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7114356"/>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26608</xdr:rowOff>
    </xdr:from>
    <xdr:to>
      <xdr:col>107</xdr:col>
      <xdr:colOff>101600</xdr:colOff>
      <xdr:row>41</xdr:row>
      <xdr:rowOff>128208</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70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77408</xdr:rowOff>
    </xdr:from>
    <xdr:to>
      <xdr:col>111</xdr:col>
      <xdr:colOff>177800</xdr:colOff>
      <xdr:row>41</xdr:row>
      <xdr:rowOff>86388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0434300" y="7106858"/>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23747</xdr:rowOff>
    </xdr:from>
    <xdr:to>
      <xdr:col>102</xdr:col>
      <xdr:colOff>165100</xdr:colOff>
      <xdr:row>41</xdr:row>
      <xdr:rowOff>125347</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70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74547</xdr:rowOff>
    </xdr:from>
    <xdr:to>
      <xdr:col>107</xdr:col>
      <xdr:colOff>50800</xdr:colOff>
      <xdr:row>41</xdr:row>
      <xdr:rowOff>77408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9545300" y="7103997"/>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21582</xdr:rowOff>
    </xdr:from>
    <xdr:to>
      <xdr:col>98</xdr:col>
      <xdr:colOff>38100</xdr:colOff>
      <xdr:row>41</xdr:row>
      <xdr:rowOff>123182</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70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72382</xdr:rowOff>
    </xdr:from>
    <xdr:to>
      <xdr:col>102</xdr:col>
      <xdr:colOff>114300</xdr:colOff>
      <xdr:row>41</xdr:row>
      <xdr:rowOff>74547</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656300" y="7101832"/>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68203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65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52323</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128315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71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119335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71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116474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71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114309</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714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122555</xdr:rowOff>
    </xdr:from>
    <xdr:to>
      <xdr:col>81</xdr:col>
      <xdr:colOff>101600</xdr:colOff>
      <xdr:row>60</xdr:row>
      <xdr:rowOff>52705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xdr:rowOff>
    </xdr:from>
    <xdr:to>
      <xdr:col>85</xdr:col>
      <xdr:colOff>127000</xdr:colOff>
      <xdr:row>60</xdr:row>
      <xdr:rowOff>55245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2889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69215</xdr:rowOff>
    </xdr:from>
    <xdr:to>
      <xdr:col>76</xdr:col>
      <xdr:colOff>165100</xdr:colOff>
      <xdr:row>59</xdr:row>
      <xdr:rowOff>170815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120015</xdr:rowOff>
    </xdr:from>
    <xdr:to>
      <xdr:col>81</xdr:col>
      <xdr:colOff>50800</xdr:colOff>
      <xdr:row>60</xdr:row>
      <xdr:rowOff>1905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2355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120015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1803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139700</xdr:rowOff>
    </xdr:from>
    <xdr:to>
      <xdr:col>67</xdr:col>
      <xdr:colOff>101600</xdr:colOff>
      <xdr:row>59</xdr:row>
      <xdr:rowOff>69850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19050</xdr:rowOff>
    </xdr:from>
    <xdr:to>
      <xdr:col>71</xdr:col>
      <xdr:colOff>177800</xdr:colOff>
      <xdr:row>59</xdr:row>
      <xdr:rowOff>64770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13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43832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161942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60977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53340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1323300" y="10854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57150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9545300" y="1083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41910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83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107314</xdr:rowOff>
    </xdr:from>
    <xdr:to>
      <xdr:col>81</xdr:col>
      <xdr:colOff>101600</xdr:colOff>
      <xdr:row>83</xdr:row>
      <xdr:rowOff>37464</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158114</xdr:rowOff>
    </xdr:from>
    <xdr:to>
      <xdr:col>85</xdr:col>
      <xdr:colOff>127000</xdr:colOff>
      <xdr:row>83</xdr:row>
      <xdr:rowOff>26670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5481300" y="142170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61595</xdr:rowOff>
    </xdr:from>
    <xdr:to>
      <xdr:col>76</xdr:col>
      <xdr:colOff>165100</xdr:colOff>
      <xdr:row>82</xdr:row>
      <xdr:rowOff>163195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112395</xdr:rowOff>
    </xdr:from>
    <xdr:to>
      <xdr:col>81</xdr:col>
      <xdr:colOff>50800</xdr:colOff>
      <xdr:row>82</xdr:row>
      <xdr:rowOff>158114</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592300" y="14171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112395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4131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149225</xdr:rowOff>
    </xdr:from>
    <xdr:to>
      <xdr:col>67</xdr:col>
      <xdr:colOff>101600</xdr:colOff>
      <xdr:row>82</xdr:row>
      <xdr:rowOff>79375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28575</xdr:rowOff>
    </xdr:from>
    <xdr:to>
      <xdr:col>71</xdr:col>
      <xdr:colOff>177800</xdr:colOff>
      <xdr:row>82</xdr:row>
      <xdr:rowOff>72389</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14300" y="140874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28591</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154322</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95902</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91802</xdr:rowOff>
    </xdr:from>
    <xdr:to>
      <xdr:col>116</xdr:col>
      <xdr:colOff>114300</xdr:colOff>
      <xdr:row>86</xdr:row>
      <xdr:rowOff>21952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70229</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6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95069</xdr:rowOff>
    </xdr:from>
    <xdr:to>
      <xdr:col>112</xdr:col>
      <xdr:colOff>38100</xdr:colOff>
      <xdr:row>86</xdr:row>
      <xdr:rowOff>25219</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142602</xdr:rowOff>
    </xdr:from>
    <xdr:to>
      <xdr:col>116</xdr:col>
      <xdr:colOff>63500</xdr:colOff>
      <xdr:row>85</xdr:row>
      <xdr:rowOff>145869</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71585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96701</xdr:rowOff>
    </xdr:from>
    <xdr:to>
      <xdr:col>107</xdr:col>
      <xdr:colOff>101600</xdr:colOff>
      <xdr:row>86</xdr:row>
      <xdr:rowOff>26851</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145869</xdr:rowOff>
    </xdr:from>
    <xdr:to>
      <xdr:col>111</xdr:col>
      <xdr:colOff>177800</xdr:colOff>
      <xdr:row>85</xdr:row>
      <xdr:rowOff>147501</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0434300" y="147191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99968</xdr:rowOff>
    </xdr:from>
    <xdr:to>
      <xdr:col>102</xdr:col>
      <xdr:colOff>165100</xdr:colOff>
      <xdr:row>86</xdr:row>
      <xdr:rowOff>30118</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147501</xdr:rowOff>
    </xdr:from>
    <xdr:to>
      <xdr:col>107</xdr:col>
      <xdr:colOff>50800</xdr:colOff>
      <xdr:row>85</xdr:row>
      <xdr:rowOff>150768</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9545300" y="1472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150768</xdr:rowOff>
    </xdr:from>
    <xdr:to>
      <xdr:col>102</xdr:col>
      <xdr:colOff>114300</xdr:colOff>
      <xdr:row>85</xdr:row>
      <xdr:rowOff>152400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8656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16346</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7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17978</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21245</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125730</xdr:rowOff>
    </xdr:from>
    <xdr:to>
      <xdr:col>85</xdr:col>
      <xdr:colOff>177800</xdr:colOff>
      <xdr:row>105</xdr:row>
      <xdr:rowOff>55880</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104157</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109220</xdr:rowOff>
    </xdr:from>
    <xdr:to>
      <xdr:col>81</xdr:col>
      <xdr:colOff>101600</xdr:colOff>
      <xdr:row>105</xdr:row>
      <xdr:rowOff>39370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160020</xdr:rowOff>
    </xdr:from>
    <xdr:to>
      <xdr:col>85</xdr:col>
      <xdr:colOff>127000</xdr:colOff>
      <xdr:row>105</xdr:row>
      <xdr:rowOff>5080</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5481300" y="1799082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92711</xdr:rowOff>
    </xdr:from>
    <xdr:to>
      <xdr:col>76</xdr:col>
      <xdr:colOff>165100</xdr:colOff>
      <xdr:row>105</xdr:row>
      <xdr:rowOff>22861</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143511</xdr:rowOff>
    </xdr:from>
    <xdr:to>
      <xdr:col>81</xdr:col>
      <xdr:colOff>50800</xdr:colOff>
      <xdr:row>104</xdr:row>
      <xdr:rowOff>160020</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4592300" y="1797431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104</xdr:row>
      <xdr:rowOff>143511</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79527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44450</xdr:rowOff>
    </xdr:from>
    <xdr:to>
      <xdr:col>67</xdr:col>
      <xdr:colOff>101600</xdr:colOff>
      <xdr:row>104</xdr:row>
      <xdr:rowOff>146050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95250</xdr:rowOff>
    </xdr:from>
    <xdr:to>
      <xdr:col>71</xdr:col>
      <xdr:colOff>177800</xdr:colOff>
      <xdr:row>104</xdr:row>
      <xdr:rowOff>121920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792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30497</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13988</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146050</xdr:rowOff>
    </xdr:from>
    <xdr:to>
      <xdr:col>116</xdr:col>
      <xdr:colOff>114300</xdr:colOff>
      <xdr:row>106</xdr:row>
      <xdr:rowOff>76200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124477</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152400</xdr:rowOff>
    </xdr:from>
    <xdr:to>
      <xdr:col>112</xdr:col>
      <xdr:colOff>38100</xdr:colOff>
      <xdr:row>106</xdr:row>
      <xdr:rowOff>82550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25400</xdr:rowOff>
    </xdr:from>
    <xdr:to>
      <xdr:col>116</xdr:col>
      <xdr:colOff>63500</xdr:colOff>
      <xdr:row>106</xdr:row>
      <xdr:rowOff>31750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81991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154939</xdr:rowOff>
    </xdr:from>
    <xdr:to>
      <xdr:col>107</xdr:col>
      <xdr:colOff>101600</xdr:colOff>
      <xdr:row>106</xdr:row>
      <xdr:rowOff>85089</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31750</xdr:rowOff>
    </xdr:from>
    <xdr:to>
      <xdr:col>111</xdr:col>
      <xdr:colOff>177800</xdr:colOff>
      <xdr:row>106</xdr:row>
      <xdr:rowOff>34289</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82054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34289</xdr:rowOff>
    </xdr:from>
    <xdr:to>
      <xdr:col>107</xdr:col>
      <xdr:colOff>50800</xdr:colOff>
      <xdr:row>106</xdr:row>
      <xdr:rowOff>39370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82079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165100</xdr:rowOff>
    </xdr:from>
    <xdr:to>
      <xdr:col>98</xdr:col>
      <xdr:colOff>38100</xdr:colOff>
      <xdr:row>106</xdr:row>
      <xdr:rowOff>95250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39370</xdr:rowOff>
    </xdr:from>
    <xdr:to>
      <xdr:col>102</xdr:col>
      <xdr:colOff>114300</xdr:colOff>
      <xdr:row>106</xdr:row>
      <xdr:rowOff>44450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656300" y="182130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73677</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82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76216</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81297</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86377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82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・多くの類型において、有形固定資産減価償却率が全国平均を上回っている。一人あたり面積は、体育館・プールと福祉施設で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年度同様、有形固定資産減価償却率が類似団体平均を大きく上回っているため、行政機能の維持にも配慮しながら計画的な長寿命化を行っていく。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年度同様、一人当たり面積が類似団体平均を大きく上回っているため、利用状況や需要の変化を見極めて施設の配置や規模の最適化を図っていく。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年度比で概ね横ばいとなり、類似団体平均を</a:t>
          </a:r>
          <a:r>
            <a:rPr kumimoji="1" lang="en-US" altLang="ja-JP" sz="1200">
              <a:latin typeface="ＭＳ Ｐゴシック" panose="020B0600070205080204" pitchFamily="50" charset="-128"/>
              <a:ea typeface="ＭＳ Ｐゴシック" panose="020B0600070205080204" pitchFamily="50" charset="-128"/>
            </a:rPr>
            <a:t>0.05</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R05</a:t>
          </a:r>
          <a:r>
            <a:rPr kumimoji="1" lang="ja-JP" altLang="en-US" sz="1200">
              <a:latin typeface="ＭＳ Ｐゴシック" panose="020B0600070205080204" pitchFamily="50" charset="-128"/>
              <a:ea typeface="ＭＳ Ｐゴシック" panose="020B0600070205080204" pitchFamily="50" charset="-128"/>
            </a:rPr>
            <a:t>年度単年で見ると、普通交付税算定上の需要額では、地域デジタル社会推進費が増加した。収入額では、</a:t>
          </a:r>
          <a:r>
            <a:rPr kumimoji="1" lang="en-US" altLang="ja-JP" sz="1200">
              <a:latin typeface="ＭＳ Ｐゴシック" panose="020B0600070205080204" pitchFamily="50" charset="-128"/>
              <a:ea typeface="ＭＳ Ｐゴシック" panose="020B0600070205080204" pitchFamily="50" charset="-128"/>
            </a:rPr>
            <a:t>R01</a:t>
          </a:r>
          <a:r>
            <a:rPr kumimoji="1" lang="ja-JP" altLang="en-US" sz="1200">
              <a:latin typeface="ＭＳ Ｐゴシック" panose="020B0600070205080204" pitchFamily="50" charset="-128"/>
              <a:ea typeface="ＭＳ Ｐゴシック" panose="020B0600070205080204" pitchFamily="50" charset="-128"/>
            </a:rPr>
            <a:t>年度からの固定資産税の増加に加えて、</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年度からの半導体需要拡大に伴う法人市民税法人税割の増加により、結果として、需要額の増加分を収入額の増加分が上回ったことで、単年度での財政力指数が改善した。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次年度以降も「阿賀野市総合計画」に基づく</a:t>
          </a:r>
          <a:r>
            <a:rPr kumimoji="1" lang="en-US" altLang="ja-JP" sz="1200">
              <a:latin typeface="ＭＳ Ｐゴシック" panose="020B0600070205080204" pitchFamily="50" charset="-128"/>
              <a:ea typeface="ＭＳ Ｐゴシック" panose="020B0600070205080204" pitchFamily="50" charset="-128"/>
            </a:rPr>
            <a:t>PDCA</a:t>
          </a:r>
          <a:r>
            <a:rPr kumimoji="1" lang="ja-JP" altLang="en-US" sz="1200">
              <a:latin typeface="ＭＳ Ｐゴシック" panose="020B0600070205080204" pitchFamily="50" charset="-128"/>
              <a:ea typeface="ＭＳ Ｐゴシック" panose="020B0600070205080204" pitchFamily="50" charset="-128"/>
            </a:rPr>
            <a:t>サイクルの遂行で税収確保による指数向上を目指したい。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ポイント下回り、健全な水準を維持した。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分母構造では、臨時財政対策債の減少（△</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百万円）、分子構造では、コロナ禍で休止していた経常事業の再開などによる増加が比率上昇の要因として挙げられる。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今後は、これまで同様に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年度から事業会計に移行した下水道事業の経営改善による繰出金の削減や、デジタル技術の活用による事務効率化を遂行することで、経常経費の削減を図り、現状水準の堅持に努めたい。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93435</xdr:rowOff>
    </xdr:from>
    <xdr:to>
      <xdr:col>23</xdr:col>
      <xdr:colOff>133350</xdr:colOff>
      <xdr:row>59</xdr:row>
      <xdr:rowOff>134801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08985"/>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10704</xdr:rowOff>
    </xdr:from>
    <xdr:to>
      <xdr:col>19</xdr:col>
      <xdr:colOff>133350</xdr:colOff>
      <xdr:row>59</xdr:row>
      <xdr:rowOff>93435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625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2625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59</xdr:row>
      <xdr:rowOff>152037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641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84001</xdr:rowOff>
    </xdr:from>
    <xdr:to>
      <xdr:col>23</xdr:col>
      <xdr:colOff>184150</xdr:colOff>
      <xdr:row>60</xdr:row>
      <xdr:rowOff>14151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100528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42635</xdr:rowOff>
    </xdr:from>
    <xdr:to>
      <xdr:col>19</xdr:col>
      <xdr:colOff>184150</xdr:colOff>
      <xdr:row>59</xdr:row>
      <xdr:rowOff>144235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154412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131354</xdr:rowOff>
    </xdr:from>
    <xdr:to>
      <xdr:col>15</xdr:col>
      <xdr:colOff>133350</xdr:colOff>
      <xdr:row>59</xdr:row>
      <xdr:rowOff>61504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71681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41564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年度比で横ばいとなり、類似団体平均を</a:t>
          </a:r>
          <a:r>
            <a:rPr kumimoji="1" lang="en-US" altLang="ja-JP" sz="1100">
              <a:latin typeface="ＭＳ Ｐゴシック" panose="020B0600070205080204" pitchFamily="50" charset="-128"/>
              <a:ea typeface="ＭＳ Ｐゴシック" panose="020B0600070205080204" pitchFamily="50" charset="-128"/>
            </a:rPr>
            <a:t>54,602</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人事院勧告に基づく若年層職員の給与改定や会計年度任用職員制度の改定に基づく勤勉手当の支給開始に伴い、人件費全体では増加（</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百万円）した。物件費では、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年度から実施した物価高騰対策の商品券プレゼント事業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を継続した一方、</a:t>
          </a:r>
          <a:r>
            <a:rPr kumimoji="1" lang="ja-JP" altLang="en-US" sz="1100">
              <a:latin typeface="ＭＳ Ｐゴシック" panose="020B0600070205080204" pitchFamily="50" charset="-128"/>
              <a:ea typeface="ＭＳ Ｐゴシック" panose="020B0600070205080204" pitchFamily="50" charset="-128"/>
            </a:rPr>
            <a:t>新型コロナウイルス感染症ワクチンの集団接種に係る衛生費の減少により、結果として物件費全体で微減（△</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百万円）となったことから、概ね横ばいとなった。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今後は、これまで同様に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公共施設等総合管理計画に基づく施設の統廃合や人口減少対策の取組を遂行することで、現状水準の堅持に努めたい。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137706</xdr:rowOff>
    </xdr:from>
    <xdr:to>
      <xdr:col>23</xdr:col>
      <xdr:colOff>133350</xdr:colOff>
      <xdr:row>81</xdr:row>
      <xdr:rowOff>137903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5156"/>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130995</xdr:rowOff>
    </xdr:from>
    <xdr:to>
      <xdr:col>19</xdr:col>
      <xdr:colOff>133350</xdr:colOff>
      <xdr:row>81</xdr:row>
      <xdr:rowOff>137706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18445"/>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130995</xdr:rowOff>
    </xdr:from>
    <xdr:to>
      <xdr:col>15</xdr:col>
      <xdr:colOff>82550</xdr:colOff>
      <xdr:row>81</xdr:row>
      <xdr:rowOff>135065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1844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112263</xdr:rowOff>
    </xdr:from>
    <xdr:to>
      <xdr:col>11</xdr:col>
      <xdr:colOff>31750</xdr:colOff>
      <xdr:row>81</xdr:row>
      <xdr:rowOff>135065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9713"/>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87103</xdr:rowOff>
    </xdr:from>
    <xdr:to>
      <xdr:col>23</xdr:col>
      <xdr:colOff>184150</xdr:colOff>
      <xdr:row>82</xdr:row>
      <xdr:rowOff>17253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8380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86906</xdr:rowOff>
    </xdr:from>
    <xdr:to>
      <xdr:col>19</xdr:col>
      <xdr:colOff>184150</xdr:colOff>
      <xdr:row>82</xdr:row>
      <xdr:rowOff>17056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27233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80195</xdr:rowOff>
    </xdr:from>
    <xdr:to>
      <xdr:col>15</xdr:col>
      <xdr:colOff>133350</xdr:colOff>
      <xdr:row>82</xdr:row>
      <xdr:rowOff>10345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20522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84265</xdr:rowOff>
    </xdr:from>
    <xdr:to>
      <xdr:col>11</xdr:col>
      <xdr:colOff>82550</xdr:colOff>
      <xdr:row>82</xdr:row>
      <xdr:rowOff>14415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24592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4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61463</xdr:rowOff>
    </xdr:from>
    <xdr:to>
      <xdr:col>7</xdr:col>
      <xdr:colOff>31750</xdr:colOff>
      <xdr:row>81</xdr:row>
      <xdr:rowOff>163063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ポイント下回り、健全な水準を維持した。</a:t>
          </a:r>
          <a:endParaRPr kumimoji="1" lang="en-US" altLang="ja-JP" sz="12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定員適正化計画に基づく職員数の管理に伴い、給与体系の低い新卒採用者の増加が要因として挙げられる。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類似団体平均や国の制度改正、地方財政計画をはじめとした動向を注視し、「人事評価制度」の効果的な運用によって、指数だけではなくバランスのとれた質の高い給与体系を目指した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28928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2348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85</xdr:row>
      <xdr:rowOff>45155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307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513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18345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5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千人増加したものの、類似団体平均を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千人下回った。</a:t>
          </a:r>
          <a:endParaRPr kumimoji="1" lang="en-US" altLang="ja-JP" sz="12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職員数の適正管理と併せて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職員年齢構成の偏在化解消も必要</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なことから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年度比で一時的な比率悪化がみられるものの、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年度から類似団体平均を下回っており、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引き続き、事業毎の事務量の把握による人員配分の最適化の取組で、職員数の抑制に努めたい。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118703</xdr:rowOff>
    </xdr:from>
    <xdr:to>
      <xdr:col>81</xdr:col>
      <xdr:colOff>44450</xdr:colOff>
      <xdr:row>60</xdr:row>
      <xdr:rowOff>142832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0570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118703</xdr:rowOff>
    </xdr:from>
    <xdr:to>
      <xdr:col>77</xdr:col>
      <xdr:colOff>44450</xdr:colOff>
      <xdr:row>60</xdr:row>
      <xdr:rowOff>128355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057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128355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04898"/>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107442</xdr:rowOff>
    </xdr:from>
    <xdr:to>
      <xdr:col>68</xdr:col>
      <xdr:colOff>152400</xdr:colOff>
      <xdr:row>60</xdr:row>
      <xdr:rowOff>117898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94442"/>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92032</xdr:rowOff>
    </xdr:from>
    <xdr:to>
      <xdr:col>81</xdr:col>
      <xdr:colOff>95250</xdr:colOff>
      <xdr:row>61</xdr:row>
      <xdr:rowOff>22182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108559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2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67903</xdr:rowOff>
    </xdr:from>
    <xdr:to>
      <xdr:col>77</xdr:col>
      <xdr:colOff>95250</xdr:colOff>
      <xdr:row>60</xdr:row>
      <xdr:rowOff>169503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8230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2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77555</xdr:rowOff>
    </xdr:from>
    <xdr:to>
      <xdr:col>73</xdr:col>
      <xdr:colOff>44450</xdr:colOff>
      <xdr:row>61</xdr:row>
      <xdr:rowOff>7705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17882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153475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分子構造として、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病院事業での医療情報システム更新に伴い、公営企業への一般会計負担</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百万円）したこと、分母構造として、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市民税法人税割や地方消費税交付金の増加に伴い、標準財政規模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で、単年度としては比率が改善された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か年平均では上昇となった。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今後は、これまで同様に、投資的事業の精査による新規発行債の抑制と「阿賀野市総合計画」に基づく計画的な事業実施によって、比率上昇の抑制に努めたい。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34078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6767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24024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7938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15981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475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126805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51558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から比率は改善しているものの、類似団体平均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48.2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改善の要因は、地方債残高の減少や基金残高の増加等が挙げられる。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一方、類似団体平均値を上回る主な要因としては、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年度に整備完了した市立病院建設事業債について、利用料金制による指定管理施設のため一般会計が実質的に償還金を負担していることが挙げられる。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今後は、これまで同様に、投資的事業の精査による新規発行債の抑制と計画的な基金への積立によって、比率改善に努めたい。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97197</xdr:rowOff>
    </xdr:from>
    <xdr:to>
      <xdr:col>81</xdr:col>
      <xdr:colOff>44450</xdr:colOff>
      <xdr:row>17</xdr:row>
      <xdr:rowOff>59267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40397"/>
          <a:ext cx="838200" cy="1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59267</xdr:rowOff>
    </xdr:from>
    <xdr:to>
      <xdr:col>77</xdr:col>
      <xdr:colOff>44450</xdr:colOff>
      <xdr:row>18</xdr:row>
      <xdr:rowOff>60748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73917"/>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60748</xdr:rowOff>
    </xdr:from>
    <xdr:to>
      <xdr:col>72</xdr:col>
      <xdr:colOff>203200</xdr:colOff>
      <xdr:row>19</xdr:row>
      <xdr:rowOff>111294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4684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111294</xdr:rowOff>
    </xdr:from>
    <xdr:to>
      <xdr:col>68</xdr:col>
      <xdr:colOff>152400</xdr:colOff>
      <xdr:row>20</xdr:row>
      <xdr:rowOff>29125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6884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36195</xdr:rowOff>
    </xdr:from>
    <xdr:to>
      <xdr:col>68</xdr:col>
      <xdr:colOff>203200</xdr:colOff>
      <xdr:row>14</xdr:row>
      <xdr:rowOff>137795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46397</xdr:rowOff>
    </xdr:from>
    <xdr:to>
      <xdr:col>81</xdr:col>
      <xdr:colOff>95250</xdr:colOff>
      <xdr:row>16</xdr:row>
      <xdr:rowOff>147997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18474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8467</xdr:rowOff>
    </xdr:from>
    <xdr:to>
      <xdr:col>77</xdr:col>
      <xdr:colOff>95250</xdr:colOff>
      <xdr:row>17</xdr:row>
      <xdr:rowOff>110067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94844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9948</xdr:rowOff>
    </xdr:from>
    <xdr:to>
      <xdr:col>73</xdr:col>
      <xdr:colOff>44450</xdr:colOff>
      <xdr:row>18</xdr:row>
      <xdr:rowOff>111548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9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96325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8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60494</xdr:rowOff>
    </xdr:from>
    <xdr:to>
      <xdr:col>68</xdr:col>
      <xdr:colOff>203200</xdr:colOff>
      <xdr:row>19</xdr:row>
      <xdr:rowOff>162094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1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146871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0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149775</xdr:rowOff>
    </xdr:from>
    <xdr:to>
      <xdr:col>64</xdr:col>
      <xdr:colOff>152400</xdr:colOff>
      <xdr:row>20</xdr:row>
      <xdr:rowOff>79925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64702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9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今後は、これまで同様に、事業毎の事務量の把握によって、会計年度任用職員を含めた人員配分の最適化へ取り組み、類似団体平均を下回る水準を堅持するよう努めたい。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ふるさと寄附金の増加に伴う必要経費の増加（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百万円）が比率上昇の要因として挙げられる。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類似団体平均を上回る状況が続いているため、比率改善に向けて、委託料の委託内容見直しや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サイクルの遂行による事業見直しで、物件費全体の抑制に努めたい。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46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年度の増加要因となった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生活保護・障害者福祉関連の経常扶助費</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年度でも同様の状況のため、比率横ばいの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人口減少対策として実施する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児童福祉関連の増加を見込むため、「阿賀野市総合計画」に基づく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サイクルの遂行で、税収確保による経常一般財源の確保に努めたい。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6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58</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5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15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年度以降、概ね横ばいで推移しており、今後は、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経常経費の精査やデジタル技術の活用で特別会計への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繰出金の削減による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現状水準の堅持に努めたい。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年度以降、概ね横ばいで推移しており、今後は、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下水道事業等の経営改善に向けた取組で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基準外</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繰出金の削減による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43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528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年度から「公債費負担適正化計画」に基づき、起債の抑制と繰上償還を行った成果で一定の水準を堅持しており、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広域ごみ処理施設整備に伴う比率の上昇が見込まれるが、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これまで同様に、投資的事業の精査による新規発行債の抑制を図り、類似団体平均を下回る水準を堅持するよう努めたい。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128905</xdr:rowOff>
    </xdr:from>
    <xdr:to>
      <xdr:col>24</xdr:col>
      <xdr:colOff>25400</xdr:colOff>
      <xdr:row>74</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162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161290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40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2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78105</xdr:rowOff>
    </xdr:from>
    <xdr:to>
      <xdr:col>24</xdr:col>
      <xdr:colOff>76200</xdr:colOff>
      <xdr:row>75</xdr:row>
      <xdr:rowOff>8255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158132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上記のとおり物件費の増加に伴う比率の上昇が見られるが、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概ね横ばいで類似団体平均を下回っているため、今後も、物件費抑制や公共施設等総合管理計画に基づく施設の統廃合による経常経費抑制と併せて、税収等の経常一般財源確保へ取り組み、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5204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60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90424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606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76</xdr:row>
      <xdr:rowOff>108713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39348</xdr:rowOff>
    </xdr:from>
    <xdr:to>
      <xdr:col>29</xdr:col>
      <xdr:colOff>127000</xdr:colOff>
      <xdr:row>19</xdr:row>
      <xdr:rowOff>72648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4523"/>
          <a:ext cx="647700" cy="3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35266</xdr:rowOff>
    </xdr:from>
    <xdr:to>
      <xdr:col>26</xdr:col>
      <xdr:colOff>50800</xdr:colOff>
      <xdr:row>19</xdr:row>
      <xdr:rowOff>39348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40441"/>
          <a:ext cx="698500" cy="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35266</xdr:rowOff>
    </xdr:from>
    <xdr:to>
      <xdr:col>22</xdr:col>
      <xdr:colOff>114300</xdr:colOff>
      <xdr:row>19</xdr:row>
      <xdr:rowOff>48078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0441"/>
          <a:ext cx="698500" cy="1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41689</xdr:rowOff>
    </xdr:from>
    <xdr:to>
      <xdr:col>18</xdr:col>
      <xdr:colOff>177800</xdr:colOff>
      <xdr:row>19</xdr:row>
      <xdr:rowOff>48078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46864"/>
          <a:ext cx="698500" cy="6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87154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21848</xdr:rowOff>
    </xdr:from>
    <xdr:to>
      <xdr:col>29</xdr:col>
      <xdr:colOff>177800</xdr:colOff>
      <xdr:row>19</xdr:row>
      <xdr:rowOff>123448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27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165375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9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159998</xdr:rowOff>
    </xdr:from>
    <xdr:to>
      <xdr:col>26</xdr:col>
      <xdr:colOff>101600</xdr:colOff>
      <xdr:row>19</xdr:row>
      <xdr:rowOff>90148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74925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155916</xdr:rowOff>
    </xdr:from>
    <xdr:to>
      <xdr:col>22</xdr:col>
      <xdr:colOff>165100</xdr:colOff>
      <xdr:row>19</xdr:row>
      <xdr:rowOff>86066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9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70843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168728</xdr:rowOff>
    </xdr:from>
    <xdr:to>
      <xdr:col>19</xdr:col>
      <xdr:colOff>38100</xdr:colOff>
      <xdr:row>19</xdr:row>
      <xdr:rowOff>98878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162339</xdr:rowOff>
    </xdr:from>
    <xdr:to>
      <xdr:col>15</xdr:col>
      <xdr:colOff>101600</xdr:colOff>
      <xdr:row>19</xdr:row>
      <xdr:rowOff>92489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96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77266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47963</xdr:rowOff>
    </xdr:from>
    <xdr:to>
      <xdr:col>29</xdr:col>
      <xdr:colOff>127000</xdr:colOff>
      <xdr:row>38</xdr:row>
      <xdr:rowOff>55390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15563"/>
          <a:ext cx="647700" cy="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47963</xdr:rowOff>
    </xdr:from>
    <xdr:to>
      <xdr:col>26</xdr:col>
      <xdr:colOff>50800</xdr:colOff>
      <xdr:row>38</xdr:row>
      <xdr:rowOff>64915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5563"/>
          <a:ext cx="698500" cy="16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64915</xdr:rowOff>
    </xdr:from>
    <xdr:to>
      <xdr:col>22</xdr:col>
      <xdr:colOff>114300</xdr:colOff>
      <xdr:row>38</xdr:row>
      <xdr:rowOff>73641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2515"/>
          <a:ext cx="698500" cy="8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73641</xdr:rowOff>
    </xdr:from>
    <xdr:to>
      <xdr:col>18</xdr:col>
      <xdr:colOff>177800</xdr:colOff>
      <xdr:row>38</xdr:row>
      <xdr:rowOff>76783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41241"/>
          <a:ext cx="698500" cy="3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4590</xdr:rowOff>
    </xdr:from>
    <xdr:to>
      <xdr:col>29</xdr:col>
      <xdr:colOff>177800</xdr:colOff>
      <xdr:row>38</xdr:row>
      <xdr:rowOff>106190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319567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340063</xdr:rowOff>
    </xdr:from>
    <xdr:to>
      <xdr:col>26</xdr:col>
      <xdr:colOff>101600</xdr:colOff>
      <xdr:row>38</xdr:row>
      <xdr:rowOff>98763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108940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14115</xdr:rowOff>
    </xdr:from>
    <xdr:to>
      <xdr:col>22</xdr:col>
      <xdr:colOff>165100</xdr:colOff>
      <xdr:row>38</xdr:row>
      <xdr:rowOff>115715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100492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22841</xdr:rowOff>
    </xdr:from>
    <xdr:to>
      <xdr:col>19</xdr:col>
      <xdr:colOff>38100</xdr:colOff>
      <xdr:row>38</xdr:row>
      <xdr:rowOff>124441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109218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25983</xdr:rowOff>
    </xdr:from>
    <xdr:to>
      <xdr:col>15</xdr:col>
      <xdr:colOff>101600</xdr:colOff>
      <xdr:row>38</xdr:row>
      <xdr:rowOff>127583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112360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152730</xdr:rowOff>
    </xdr:from>
    <xdr:to>
      <xdr:col>24</xdr:col>
      <xdr:colOff>63500</xdr:colOff>
      <xdr:row>38</xdr:row>
      <xdr:rowOff>7656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6380"/>
          <a:ext cx="8382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7656</xdr:rowOff>
    </xdr:from>
    <xdr:to>
      <xdr:col>19</xdr:col>
      <xdr:colOff>177800</xdr:colOff>
      <xdr:row>38</xdr:row>
      <xdr:rowOff>11347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2756"/>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11347</xdr:rowOff>
    </xdr:from>
    <xdr:to>
      <xdr:col>15</xdr:col>
      <xdr:colOff>50800</xdr:colOff>
      <xdr:row>38</xdr:row>
      <xdr:rowOff>22210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6447"/>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22210</xdr:rowOff>
    </xdr:from>
    <xdr:to>
      <xdr:col>10</xdr:col>
      <xdr:colOff>114300</xdr:colOff>
      <xdr:row>38</xdr:row>
      <xdr:rowOff>71414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7310"/>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101930</xdr:rowOff>
    </xdr:from>
    <xdr:to>
      <xdr:col>24</xdr:col>
      <xdr:colOff>114300</xdr:colOff>
      <xdr:row>38</xdr:row>
      <xdr:rowOff>32080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80357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128306</xdr:rowOff>
    </xdr:from>
    <xdr:to>
      <xdr:col>20</xdr:col>
      <xdr:colOff>38100</xdr:colOff>
      <xdr:row>38</xdr:row>
      <xdr:rowOff>58456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49583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131997</xdr:rowOff>
    </xdr:from>
    <xdr:to>
      <xdr:col>15</xdr:col>
      <xdr:colOff>101600</xdr:colOff>
      <xdr:row>38</xdr:row>
      <xdr:rowOff>62147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53274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142861</xdr:rowOff>
    </xdr:from>
    <xdr:to>
      <xdr:col>10</xdr:col>
      <xdr:colOff>165100</xdr:colOff>
      <xdr:row>38</xdr:row>
      <xdr:rowOff>73011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64137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20614</xdr:rowOff>
    </xdr:from>
    <xdr:to>
      <xdr:col>6</xdr:col>
      <xdr:colOff>38100</xdr:colOff>
      <xdr:row>38</xdr:row>
      <xdr:rowOff>122214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113341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74410</xdr:rowOff>
    </xdr:from>
    <xdr:to>
      <xdr:col>24</xdr:col>
      <xdr:colOff>63500</xdr:colOff>
      <xdr:row>58</xdr:row>
      <xdr:rowOff>74791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1851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74791</xdr:rowOff>
    </xdr:from>
    <xdr:to>
      <xdr:col>19</xdr:col>
      <xdr:colOff>177800</xdr:colOff>
      <xdr:row>58</xdr:row>
      <xdr:rowOff>79477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889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78611</xdr:rowOff>
    </xdr:from>
    <xdr:to>
      <xdr:col>15</xdr:col>
      <xdr:colOff>50800</xdr:colOff>
      <xdr:row>58</xdr:row>
      <xdr:rowOff>79477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22711"/>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78611</xdr:rowOff>
    </xdr:from>
    <xdr:to>
      <xdr:col>10</xdr:col>
      <xdr:colOff>114300</xdr:colOff>
      <xdr:row>58</xdr:row>
      <xdr:rowOff>84036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22711"/>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23610</xdr:rowOff>
    </xdr:from>
    <xdr:to>
      <xdr:col>24</xdr:col>
      <xdr:colOff>114300</xdr:colOff>
      <xdr:row>58</xdr:row>
      <xdr:rowOff>125210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23991</xdr:rowOff>
    </xdr:from>
    <xdr:to>
      <xdr:col>20</xdr:col>
      <xdr:colOff>38100</xdr:colOff>
      <xdr:row>58</xdr:row>
      <xdr:rowOff>125591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116718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28677</xdr:rowOff>
    </xdr:from>
    <xdr:to>
      <xdr:col>15</xdr:col>
      <xdr:colOff>101600</xdr:colOff>
      <xdr:row>58</xdr:row>
      <xdr:rowOff>130277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121404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27811</xdr:rowOff>
    </xdr:from>
    <xdr:to>
      <xdr:col>10</xdr:col>
      <xdr:colOff>165100</xdr:colOff>
      <xdr:row>58</xdr:row>
      <xdr:rowOff>129411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120538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33236</xdr:rowOff>
    </xdr:from>
    <xdr:to>
      <xdr:col>6</xdr:col>
      <xdr:colOff>38100</xdr:colOff>
      <xdr:row>58</xdr:row>
      <xdr:rowOff>134836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125963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4826</xdr:rowOff>
    </xdr:from>
    <xdr:to>
      <xdr:col>24</xdr:col>
      <xdr:colOff>63500</xdr:colOff>
      <xdr:row>78</xdr:row>
      <xdr:rowOff>34486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77926"/>
          <a:ext cx="838200" cy="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4826</xdr:rowOff>
    </xdr:from>
    <xdr:to>
      <xdr:col>19</xdr:col>
      <xdr:colOff>177800</xdr:colOff>
      <xdr:row>78</xdr:row>
      <xdr:rowOff>33134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77926"/>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153225</xdr:rowOff>
    </xdr:from>
    <xdr:to>
      <xdr:col>15</xdr:col>
      <xdr:colOff>50800</xdr:colOff>
      <xdr:row>78</xdr:row>
      <xdr:rowOff>33134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54875"/>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153225</xdr:rowOff>
    </xdr:from>
    <xdr:to>
      <xdr:col>10</xdr:col>
      <xdr:colOff>114300</xdr:colOff>
      <xdr:row>78</xdr:row>
      <xdr:rowOff>96343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54875"/>
          <a:ext cx="889000" cy="1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70908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155136</xdr:rowOff>
    </xdr:from>
    <xdr:to>
      <xdr:col>24</xdr:col>
      <xdr:colOff>114300</xdr:colOff>
      <xdr:row>78</xdr:row>
      <xdr:rowOff>85286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133563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125476</xdr:rowOff>
    </xdr:from>
    <xdr:to>
      <xdr:col>20</xdr:col>
      <xdr:colOff>38100</xdr:colOff>
      <xdr:row>78</xdr:row>
      <xdr:rowOff>55626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72153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1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153784</xdr:rowOff>
    </xdr:from>
    <xdr:to>
      <xdr:col>15</xdr:col>
      <xdr:colOff>101600</xdr:colOff>
      <xdr:row>78</xdr:row>
      <xdr:rowOff>83934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102425</xdr:rowOff>
    </xdr:from>
    <xdr:to>
      <xdr:col>10</xdr:col>
      <xdr:colOff>165100</xdr:colOff>
      <xdr:row>78</xdr:row>
      <xdr:rowOff>32575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49102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7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45543</xdr:rowOff>
    </xdr:from>
    <xdr:to>
      <xdr:col>6</xdr:col>
      <xdr:colOff>38100</xdr:colOff>
      <xdr:row>78</xdr:row>
      <xdr:rowOff>147143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138270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135426</xdr:rowOff>
    </xdr:from>
    <xdr:to>
      <xdr:col>24</xdr:col>
      <xdr:colOff>63500</xdr:colOff>
      <xdr:row>96</xdr:row>
      <xdr:rowOff>9223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23176"/>
          <a:ext cx="8382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136454</xdr:rowOff>
    </xdr:from>
    <xdr:to>
      <xdr:col>19</xdr:col>
      <xdr:colOff>177800</xdr:colOff>
      <xdr:row>96</xdr:row>
      <xdr:rowOff>9223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24204"/>
          <a:ext cx="889000" cy="4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136454</xdr:rowOff>
    </xdr:from>
    <xdr:to>
      <xdr:col>15</xdr:col>
      <xdr:colOff>50800</xdr:colOff>
      <xdr:row>96</xdr:row>
      <xdr:rowOff>136689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24204"/>
          <a:ext cx="889000" cy="17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136689</xdr:rowOff>
    </xdr:from>
    <xdr:to>
      <xdr:col>10</xdr:col>
      <xdr:colOff>114300</xdr:colOff>
      <xdr:row>97</xdr:row>
      <xdr:rowOff>4993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95889"/>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84626</xdr:rowOff>
    </xdr:from>
    <xdr:to>
      <xdr:col>24</xdr:col>
      <xdr:colOff>114300</xdr:colOff>
      <xdr:row>96</xdr:row>
      <xdr:rowOff>14776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107503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2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129873</xdr:rowOff>
    </xdr:from>
    <xdr:to>
      <xdr:col>20</xdr:col>
      <xdr:colOff>38100</xdr:colOff>
      <xdr:row>96</xdr:row>
      <xdr:rowOff>60023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76550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9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85654</xdr:rowOff>
    </xdr:from>
    <xdr:to>
      <xdr:col>15</xdr:col>
      <xdr:colOff>101600</xdr:colOff>
      <xdr:row>96</xdr:row>
      <xdr:rowOff>15804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32331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85889</xdr:rowOff>
    </xdr:from>
    <xdr:to>
      <xdr:col>10</xdr:col>
      <xdr:colOff>165100</xdr:colOff>
      <xdr:row>97</xdr:row>
      <xdr:rowOff>16039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32566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32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125643</xdr:rowOff>
    </xdr:from>
    <xdr:to>
      <xdr:col>6</xdr:col>
      <xdr:colOff>38100</xdr:colOff>
      <xdr:row>97</xdr:row>
      <xdr:rowOff>55793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72320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16866</xdr:rowOff>
    </xdr:from>
    <xdr:to>
      <xdr:col>55</xdr:col>
      <xdr:colOff>0</xdr:colOff>
      <xdr:row>37</xdr:row>
      <xdr:rowOff>112150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60516"/>
          <a:ext cx="838200" cy="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112150</xdr:rowOff>
    </xdr:from>
    <xdr:to>
      <xdr:col>50</xdr:col>
      <xdr:colOff>114300</xdr:colOff>
      <xdr:row>37</xdr:row>
      <xdr:rowOff>125858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55800"/>
          <a:ext cx="889000" cy="1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140714</xdr:rowOff>
    </xdr:from>
    <xdr:to>
      <xdr:col>45</xdr:col>
      <xdr:colOff>177800</xdr:colOff>
      <xdr:row>37</xdr:row>
      <xdr:rowOff>125858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41464"/>
          <a:ext cx="889000" cy="32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140714</xdr:rowOff>
    </xdr:from>
    <xdr:to>
      <xdr:col>41</xdr:col>
      <xdr:colOff>50800</xdr:colOff>
      <xdr:row>38</xdr:row>
      <xdr:rowOff>19975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41464"/>
          <a:ext cx="889000" cy="3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137516</xdr:rowOff>
    </xdr:from>
    <xdr:to>
      <xdr:col>55</xdr:col>
      <xdr:colOff>50800</xdr:colOff>
      <xdr:row>37</xdr:row>
      <xdr:rowOff>67666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115943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61350</xdr:rowOff>
    </xdr:from>
    <xdr:to>
      <xdr:col>50</xdr:col>
      <xdr:colOff>165100</xdr:colOff>
      <xdr:row>37</xdr:row>
      <xdr:rowOff>162950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154077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75058</xdr:rowOff>
    </xdr:from>
    <xdr:to>
      <xdr:col>46</xdr:col>
      <xdr:colOff>38100</xdr:colOff>
      <xdr:row>38</xdr:row>
      <xdr:rowOff>5208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167785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89914</xdr:rowOff>
    </xdr:from>
    <xdr:to>
      <xdr:col>41</xdr:col>
      <xdr:colOff>101600</xdr:colOff>
      <xdr:row>36</xdr:row>
      <xdr:rowOff>20064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11191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140625</xdr:rowOff>
    </xdr:from>
    <xdr:to>
      <xdr:col>36</xdr:col>
      <xdr:colOff>165100</xdr:colOff>
      <xdr:row>38</xdr:row>
      <xdr:rowOff>70775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61902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7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4371</xdr:rowOff>
    </xdr:from>
    <xdr:to>
      <xdr:col>55</xdr:col>
      <xdr:colOff>0</xdr:colOff>
      <xdr:row>58</xdr:row>
      <xdr:rowOff>44331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48471"/>
          <a:ext cx="8382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151128</xdr:rowOff>
    </xdr:from>
    <xdr:to>
      <xdr:col>50</xdr:col>
      <xdr:colOff>114300</xdr:colOff>
      <xdr:row>58</xdr:row>
      <xdr:rowOff>4371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3778"/>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130010</xdr:rowOff>
    </xdr:from>
    <xdr:to>
      <xdr:col>45</xdr:col>
      <xdr:colOff>177800</xdr:colOff>
      <xdr:row>57</xdr:row>
      <xdr:rowOff>151128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02660"/>
          <a:ext cx="8890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130010</xdr:rowOff>
    </xdr:from>
    <xdr:to>
      <xdr:col>41</xdr:col>
      <xdr:colOff>50800</xdr:colOff>
      <xdr:row>58</xdr:row>
      <xdr:rowOff>14191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02660"/>
          <a:ext cx="889000" cy="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164981</xdr:rowOff>
    </xdr:from>
    <xdr:to>
      <xdr:col>55</xdr:col>
      <xdr:colOff>50800</xdr:colOff>
      <xdr:row>58</xdr:row>
      <xdr:rowOff>95131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79908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125021</xdr:rowOff>
    </xdr:from>
    <xdr:to>
      <xdr:col>50</xdr:col>
      <xdr:colOff>165100</xdr:colOff>
      <xdr:row>58</xdr:row>
      <xdr:rowOff>55171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46298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100328</xdr:rowOff>
    </xdr:from>
    <xdr:to>
      <xdr:col>46</xdr:col>
      <xdr:colOff>38100</xdr:colOff>
      <xdr:row>58</xdr:row>
      <xdr:rowOff>30478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21605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79210</xdr:rowOff>
    </xdr:from>
    <xdr:to>
      <xdr:col>41</xdr:col>
      <xdr:colOff>101600</xdr:colOff>
      <xdr:row>58</xdr:row>
      <xdr:rowOff>9360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134841</xdr:rowOff>
    </xdr:from>
    <xdr:to>
      <xdr:col>36</xdr:col>
      <xdr:colOff>165100</xdr:colOff>
      <xdr:row>58</xdr:row>
      <xdr:rowOff>64991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56118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0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50051</xdr:rowOff>
    </xdr:from>
    <xdr:to>
      <xdr:col>55</xdr:col>
      <xdr:colOff>0</xdr:colOff>
      <xdr:row>79</xdr:row>
      <xdr:rowOff>42545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3151"/>
          <a:ext cx="838200" cy="1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158699</xdr:rowOff>
    </xdr:from>
    <xdr:to>
      <xdr:col>50</xdr:col>
      <xdr:colOff>114300</xdr:colOff>
      <xdr:row>78</xdr:row>
      <xdr:rowOff>50051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60349"/>
          <a:ext cx="8890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158699</xdr:rowOff>
    </xdr:from>
    <xdr:to>
      <xdr:col>45</xdr:col>
      <xdr:colOff>177800</xdr:colOff>
      <xdr:row>78</xdr:row>
      <xdr:rowOff>36513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60349"/>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36513</xdr:rowOff>
    </xdr:from>
    <xdr:to>
      <xdr:col>41</xdr:col>
      <xdr:colOff>50800</xdr:colOff>
      <xdr:row>79</xdr:row>
      <xdr:rowOff>13703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09613"/>
          <a:ext cx="889000" cy="1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163195</xdr:rowOff>
    </xdr:from>
    <xdr:to>
      <xdr:col>55</xdr:col>
      <xdr:colOff>50800</xdr:colOff>
      <xdr:row>79</xdr:row>
      <xdr:rowOff>93345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78122</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1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170701</xdr:rowOff>
    </xdr:from>
    <xdr:to>
      <xdr:col>50</xdr:col>
      <xdr:colOff>165100</xdr:colOff>
      <xdr:row>78</xdr:row>
      <xdr:rowOff>100851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91978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107899</xdr:rowOff>
    </xdr:from>
    <xdr:to>
      <xdr:col>46</xdr:col>
      <xdr:colOff>38100</xdr:colOff>
      <xdr:row>78</xdr:row>
      <xdr:rowOff>38049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29176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157163</xdr:rowOff>
    </xdr:from>
    <xdr:to>
      <xdr:col>41</xdr:col>
      <xdr:colOff>101600</xdr:colOff>
      <xdr:row>78</xdr:row>
      <xdr:rowOff>87313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78440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134353</xdr:rowOff>
    </xdr:from>
    <xdr:to>
      <xdr:col>36</xdr:col>
      <xdr:colOff>165100</xdr:colOff>
      <xdr:row>79</xdr:row>
      <xdr:rowOff>64503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55630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68487</xdr:rowOff>
    </xdr:from>
    <xdr:to>
      <xdr:col>55</xdr:col>
      <xdr:colOff>0</xdr:colOff>
      <xdr:row>98</xdr:row>
      <xdr:rowOff>94086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0587"/>
          <a:ext cx="8382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61561</xdr:rowOff>
    </xdr:from>
    <xdr:to>
      <xdr:col>50</xdr:col>
      <xdr:colOff>114300</xdr:colOff>
      <xdr:row>98</xdr:row>
      <xdr:rowOff>68487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3661"/>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38528</xdr:rowOff>
    </xdr:from>
    <xdr:to>
      <xdr:col>45</xdr:col>
      <xdr:colOff>177800</xdr:colOff>
      <xdr:row>98</xdr:row>
      <xdr:rowOff>61561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40628"/>
          <a:ext cx="889000" cy="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38528</xdr:rowOff>
    </xdr:from>
    <xdr:to>
      <xdr:col>41</xdr:col>
      <xdr:colOff>50800</xdr:colOff>
      <xdr:row>98</xdr:row>
      <xdr:rowOff>52964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40628"/>
          <a:ext cx="8890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96170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43286</xdr:rowOff>
    </xdr:from>
    <xdr:to>
      <xdr:col>55</xdr:col>
      <xdr:colOff>50800</xdr:colOff>
      <xdr:row>98</xdr:row>
      <xdr:rowOff>144886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129663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17687</xdr:rowOff>
    </xdr:from>
    <xdr:to>
      <xdr:col>50</xdr:col>
      <xdr:colOff>165100</xdr:colOff>
      <xdr:row>98</xdr:row>
      <xdr:rowOff>119287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110414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10761</xdr:rowOff>
    </xdr:from>
    <xdr:to>
      <xdr:col>46</xdr:col>
      <xdr:colOff>38100</xdr:colOff>
      <xdr:row>98</xdr:row>
      <xdr:rowOff>112361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103488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159178</xdr:rowOff>
    </xdr:from>
    <xdr:to>
      <xdr:col>41</xdr:col>
      <xdr:colOff>101600</xdr:colOff>
      <xdr:row>98</xdr:row>
      <xdr:rowOff>89328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80455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2164</xdr:rowOff>
    </xdr:from>
    <xdr:to>
      <xdr:col>36</xdr:col>
      <xdr:colOff>165100</xdr:colOff>
      <xdr:row>98</xdr:row>
      <xdr:rowOff>103764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94891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39560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6110"/>
          <a:ext cx="8382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39560</xdr:rowOff>
    </xdr:from>
    <xdr:to>
      <xdr:col>81</xdr:col>
      <xdr:colOff>50800</xdr:colOff>
      <xdr:row>39</xdr:row>
      <xdr:rowOff>40983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6110"/>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40983</xdr:rowOff>
    </xdr:from>
    <xdr:to>
      <xdr:col>76</xdr:col>
      <xdr:colOff>114300</xdr:colOff>
      <xdr:row>39</xdr:row>
      <xdr:rowOff>42685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7533"/>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42685</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9235"/>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160210</xdr:rowOff>
    </xdr:from>
    <xdr:to>
      <xdr:col>81</xdr:col>
      <xdr:colOff>101600</xdr:colOff>
      <xdr:row>39</xdr:row>
      <xdr:rowOff>90360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81487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8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161633</xdr:rowOff>
    </xdr:from>
    <xdr:to>
      <xdr:col>76</xdr:col>
      <xdr:colOff>165100</xdr:colOff>
      <xdr:row>39</xdr:row>
      <xdr:rowOff>91783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82910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163335</xdr:rowOff>
    </xdr:from>
    <xdr:to>
      <xdr:col>72</xdr:col>
      <xdr:colOff>38100</xdr:colOff>
      <xdr:row>39</xdr:row>
      <xdr:rowOff>93485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84612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1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4648</xdr:rowOff>
    </xdr:from>
    <xdr:to>
      <xdr:col>85</xdr:col>
      <xdr:colOff>127000</xdr:colOff>
      <xdr:row>78</xdr:row>
      <xdr:rowOff>17241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77748"/>
          <a:ext cx="8382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4648</xdr:rowOff>
    </xdr:from>
    <xdr:to>
      <xdr:col>81</xdr:col>
      <xdr:colOff>50800</xdr:colOff>
      <xdr:row>78</xdr:row>
      <xdr:rowOff>5116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7774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5116</xdr:rowOff>
    </xdr:from>
    <xdr:to>
      <xdr:col>76</xdr:col>
      <xdr:colOff>114300</xdr:colOff>
      <xdr:row>78</xdr:row>
      <xdr:rowOff>8993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782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8993</xdr:rowOff>
    </xdr:from>
    <xdr:to>
      <xdr:col>71</xdr:col>
      <xdr:colOff>177800</xdr:colOff>
      <xdr:row>78</xdr:row>
      <xdr:rowOff>15934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82093"/>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50886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137891</xdr:rowOff>
    </xdr:from>
    <xdr:to>
      <xdr:col>85</xdr:col>
      <xdr:colOff>177800</xdr:colOff>
      <xdr:row>78</xdr:row>
      <xdr:rowOff>68041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125298</xdr:rowOff>
    </xdr:from>
    <xdr:to>
      <xdr:col>81</xdr:col>
      <xdr:colOff>101600</xdr:colOff>
      <xdr:row>78</xdr:row>
      <xdr:rowOff>55448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46575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125766</xdr:rowOff>
    </xdr:from>
    <xdr:to>
      <xdr:col>76</xdr:col>
      <xdr:colOff>165100</xdr:colOff>
      <xdr:row>78</xdr:row>
      <xdr:rowOff>55916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47043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129643</xdr:rowOff>
    </xdr:from>
    <xdr:to>
      <xdr:col>72</xdr:col>
      <xdr:colOff>38100</xdr:colOff>
      <xdr:row>78</xdr:row>
      <xdr:rowOff>59793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50920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2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136584</xdr:rowOff>
    </xdr:from>
    <xdr:to>
      <xdr:col>67</xdr:col>
      <xdr:colOff>101600</xdr:colOff>
      <xdr:row>78</xdr:row>
      <xdr:rowOff>66734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57861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3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58460</xdr:rowOff>
    </xdr:from>
    <xdr:to>
      <xdr:col>85</xdr:col>
      <xdr:colOff>127000</xdr:colOff>
      <xdr:row>98</xdr:row>
      <xdr:rowOff>77598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60560"/>
          <a:ext cx="8382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77598</xdr:rowOff>
    </xdr:from>
    <xdr:to>
      <xdr:col>81</xdr:col>
      <xdr:colOff>50800</xdr:colOff>
      <xdr:row>98</xdr:row>
      <xdr:rowOff>81581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9698"/>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81581</xdr:rowOff>
    </xdr:from>
    <xdr:to>
      <xdr:col>76</xdr:col>
      <xdr:colOff>114300</xdr:colOff>
      <xdr:row>98</xdr:row>
      <xdr:rowOff>114111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3681"/>
          <a:ext cx="8890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92615</xdr:rowOff>
    </xdr:from>
    <xdr:to>
      <xdr:col>71</xdr:col>
      <xdr:colOff>177800</xdr:colOff>
      <xdr:row>98</xdr:row>
      <xdr:rowOff>114111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94715"/>
          <a:ext cx="889000" cy="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7660</xdr:rowOff>
    </xdr:from>
    <xdr:to>
      <xdr:col>85</xdr:col>
      <xdr:colOff>177800</xdr:colOff>
      <xdr:row>98</xdr:row>
      <xdr:rowOff>109260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26798</xdr:rowOff>
    </xdr:from>
    <xdr:to>
      <xdr:col>81</xdr:col>
      <xdr:colOff>101600</xdr:colOff>
      <xdr:row>98</xdr:row>
      <xdr:rowOff>128398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30781</xdr:rowOff>
    </xdr:from>
    <xdr:to>
      <xdr:col>76</xdr:col>
      <xdr:colOff>165100</xdr:colOff>
      <xdr:row>98</xdr:row>
      <xdr:rowOff>132381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123508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63311</xdr:rowOff>
    </xdr:from>
    <xdr:to>
      <xdr:col>72</xdr:col>
      <xdr:colOff>38100</xdr:colOff>
      <xdr:row>98</xdr:row>
      <xdr:rowOff>164911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156038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41815</xdr:rowOff>
    </xdr:from>
    <xdr:to>
      <xdr:col>67</xdr:col>
      <xdr:colOff>101600</xdr:colOff>
      <xdr:row>98</xdr:row>
      <xdr:rowOff>143415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134542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27172</xdr:rowOff>
    </xdr:from>
    <xdr:to>
      <xdr:col>116</xdr:col>
      <xdr:colOff>63500</xdr:colOff>
      <xdr:row>38</xdr:row>
      <xdr:rowOff>119450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42272"/>
          <a:ext cx="8382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119450</xdr:rowOff>
    </xdr:from>
    <xdr:to>
      <xdr:col>111</xdr:col>
      <xdr:colOff>177800</xdr:colOff>
      <xdr:row>38</xdr:row>
      <xdr:rowOff>152616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34550"/>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152616</xdr:rowOff>
    </xdr:from>
    <xdr:to>
      <xdr:col>107</xdr:col>
      <xdr:colOff>50800</xdr:colOff>
      <xdr:row>38</xdr:row>
      <xdr:rowOff>159074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67716"/>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159074</xdr:rowOff>
    </xdr:from>
    <xdr:to>
      <xdr:col>102</xdr:col>
      <xdr:colOff>114300</xdr:colOff>
      <xdr:row>39</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7417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147822</xdr:rowOff>
    </xdr:from>
    <xdr:to>
      <xdr:col>116</xdr:col>
      <xdr:colOff>114300</xdr:colOff>
      <xdr:row>38</xdr:row>
      <xdr:rowOff>77972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9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170699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4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68650</xdr:rowOff>
    </xdr:from>
    <xdr:to>
      <xdr:col>112</xdr:col>
      <xdr:colOff>38100</xdr:colOff>
      <xdr:row>38</xdr:row>
      <xdr:rowOff>170250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5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101816</xdr:rowOff>
    </xdr:from>
    <xdr:to>
      <xdr:col>107</xdr:col>
      <xdr:colOff>101600</xdr:colOff>
      <xdr:row>39</xdr:row>
      <xdr:rowOff>31966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23093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108274</xdr:rowOff>
    </xdr:from>
    <xdr:to>
      <xdr:col>102</xdr:col>
      <xdr:colOff>165100</xdr:colOff>
      <xdr:row>39</xdr:row>
      <xdr:rowOff>38424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29551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127000</xdr:rowOff>
    </xdr:from>
    <xdr:to>
      <xdr:col>98</xdr:col>
      <xdr:colOff>38100</xdr:colOff>
      <xdr:row>39</xdr:row>
      <xdr:rowOff>57150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48277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162080</xdr:rowOff>
    </xdr:from>
    <xdr:to>
      <xdr:col>116</xdr:col>
      <xdr:colOff>63500</xdr:colOff>
      <xdr:row>57</xdr:row>
      <xdr:rowOff>163863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4730"/>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154491</xdr:rowOff>
    </xdr:from>
    <xdr:to>
      <xdr:col>111</xdr:col>
      <xdr:colOff>177800</xdr:colOff>
      <xdr:row>57</xdr:row>
      <xdr:rowOff>163863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27141"/>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145392</xdr:rowOff>
    </xdr:from>
    <xdr:to>
      <xdr:col>107</xdr:col>
      <xdr:colOff>50800</xdr:colOff>
      <xdr:row>57</xdr:row>
      <xdr:rowOff>154491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18042"/>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136568</xdr:rowOff>
    </xdr:from>
    <xdr:to>
      <xdr:col>102</xdr:col>
      <xdr:colOff>114300</xdr:colOff>
      <xdr:row>57</xdr:row>
      <xdr:rowOff>145392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09218"/>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73110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79603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111280</xdr:rowOff>
    </xdr:from>
    <xdr:to>
      <xdr:col>116</xdr:col>
      <xdr:colOff>114300</xdr:colOff>
      <xdr:row>58</xdr:row>
      <xdr:rowOff>41430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134157</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113063</xdr:rowOff>
    </xdr:from>
    <xdr:to>
      <xdr:col>112</xdr:col>
      <xdr:colOff>38100</xdr:colOff>
      <xdr:row>58</xdr:row>
      <xdr:rowOff>43213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103691</xdr:rowOff>
    </xdr:from>
    <xdr:to>
      <xdr:col>107</xdr:col>
      <xdr:colOff>101600</xdr:colOff>
      <xdr:row>58</xdr:row>
      <xdr:rowOff>33841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50368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94592</xdr:rowOff>
    </xdr:from>
    <xdr:to>
      <xdr:col>102</xdr:col>
      <xdr:colOff>165100</xdr:colOff>
      <xdr:row>58</xdr:row>
      <xdr:rowOff>24742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41269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85768</xdr:rowOff>
    </xdr:from>
    <xdr:to>
      <xdr:col>98</xdr:col>
      <xdr:colOff>38100</xdr:colOff>
      <xdr:row>58</xdr:row>
      <xdr:rowOff>15918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32445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35103</xdr:rowOff>
    </xdr:from>
    <xdr:to>
      <xdr:col>116</xdr:col>
      <xdr:colOff>63500</xdr:colOff>
      <xdr:row>78</xdr:row>
      <xdr:rowOff>49631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408203"/>
          <a:ext cx="8382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45135</xdr:rowOff>
    </xdr:from>
    <xdr:to>
      <xdr:col>111</xdr:col>
      <xdr:colOff>177800</xdr:colOff>
      <xdr:row>78</xdr:row>
      <xdr:rowOff>49631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41823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45135</xdr:rowOff>
    </xdr:from>
    <xdr:to>
      <xdr:col>107</xdr:col>
      <xdr:colOff>50800</xdr:colOff>
      <xdr:row>78</xdr:row>
      <xdr:rowOff>78905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18235"/>
          <a:ext cx="889000" cy="3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78905</xdr:rowOff>
    </xdr:from>
    <xdr:to>
      <xdr:col>102</xdr:col>
      <xdr:colOff>114300</xdr:colOff>
      <xdr:row>78</xdr:row>
      <xdr:rowOff>84443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452005"/>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41203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142764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155753</xdr:rowOff>
    </xdr:from>
    <xdr:to>
      <xdr:col>116</xdr:col>
      <xdr:colOff>114300</xdr:colOff>
      <xdr:row>78</xdr:row>
      <xdr:rowOff>85903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134180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170281</xdr:rowOff>
    </xdr:from>
    <xdr:to>
      <xdr:col>112</xdr:col>
      <xdr:colOff>38100</xdr:colOff>
      <xdr:row>78</xdr:row>
      <xdr:rowOff>100431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91558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165785</xdr:rowOff>
    </xdr:from>
    <xdr:to>
      <xdr:col>107</xdr:col>
      <xdr:colOff>101600</xdr:colOff>
      <xdr:row>78</xdr:row>
      <xdr:rowOff>95935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6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87062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6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28105</xdr:rowOff>
    </xdr:from>
    <xdr:to>
      <xdr:col>102</xdr:col>
      <xdr:colOff>165100</xdr:colOff>
      <xdr:row>78</xdr:row>
      <xdr:rowOff>129705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120832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33643</xdr:rowOff>
    </xdr:from>
    <xdr:to>
      <xdr:col>98</xdr:col>
      <xdr:colOff>38100</xdr:colOff>
      <xdr:row>78</xdr:row>
      <xdr:rowOff>135243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年度では減少したものの、介護給付費や障がい者福祉関連で増加傾向にあり、類似団体平均を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度から上回っている。今後は、人口減少対策として、児童福祉関連の増加を見込んでおり、子ども・子育て施策へ財源を集中配分できるよう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、積極的な受診勧奨や「介護保険計画」に基づく介護予防活動等により、高齢者や障がい者福祉関連の経常的な経費の抑制を図りたい。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物価高騰対策として実施した商品券プレゼント事業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の継続や広域ごみ処理施設整備に係る負担金の増加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「普通建設事業費」については、道の駅整備事業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の皆減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笹神中学校長寿命化等改修事業の皆減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公債費については、小中学校（校舎・屋内体育館）の耐震補強改築事業及び消防救急無線デジタル化整備事業の皆減により、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39,873
39,424
192.74
24,670,907
23,411,057
1,201,117
13,092,528
19,177,907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37</xdr:row>
      <xdr:rowOff>101600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1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177800</xdr:colOff>
      <xdr:row>37</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52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95314</xdr:rowOff>
    </xdr:from>
    <xdr:to>
      <xdr:col>15</xdr:col>
      <xdr:colOff>50800</xdr:colOff>
      <xdr:row>37</xdr:row>
      <xdr:rowOff>114935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38964"/>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59118</xdr:rowOff>
    </xdr:from>
    <xdr:to>
      <xdr:col>10</xdr:col>
      <xdr:colOff>114300</xdr:colOff>
      <xdr:row>37</xdr:row>
      <xdr:rowOff>95314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276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46990</xdr:rowOff>
    </xdr:from>
    <xdr:to>
      <xdr:col>24</xdr:col>
      <xdr:colOff>114300</xdr:colOff>
      <xdr:row>37</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50800</xdr:rowOff>
    </xdr:from>
    <xdr:to>
      <xdr:col>20</xdr:col>
      <xdr:colOff>38100</xdr:colOff>
      <xdr:row>37</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143527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64135</xdr:rowOff>
    </xdr:from>
    <xdr:to>
      <xdr:col>15</xdr:col>
      <xdr:colOff>101600</xdr:colOff>
      <xdr:row>37</xdr:row>
      <xdr:rowOff>165735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156862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44514</xdr:rowOff>
    </xdr:from>
    <xdr:to>
      <xdr:col>10</xdr:col>
      <xdr:colOff>165100</xdr:colOff>
      <xdr:row>37</xdr:row>
      <xdr:rowOff>146114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137241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8318</xdr:rowOff>
    </xdr:from>
    <xdr:to>
      <xdr:col>6</xdr:col>
      <xdr:colOff>38100</xdr:colOff>
      <xdr:row>37</xdr:row>
      <xdr:rowOff>109918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99192</xdr:rowOff>
    </xdr:from>
    <xdr:to>
      <xdr:col>24</xdr:col>
      <xdr:colOff>63500</xdr:colOff>
      <xdr:row>58</xdr:row>
      <xdr:rowOff>123007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3292"/>
          <a:ext cx="838200" cy="2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123007</xdr:rowOff>
    </xdr:from>
    <xdr:to>
      <xdr:col>19</xdr:col>
      <xdr:colOff>177800</xdr:colOff>
      <xdr:row>58</xdr:row>
      <xdr:rowOff>135127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7107"/>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21075</xdr:rowOff>
    </xdr:from>
    <xdr:to>
      <xdr:col>15</xdr:col>
      <xdr:colOff>50800</xdr:colOff>
      <xdr:row>58</xdr:row>
      <xdr:rowOff>135127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5175"/>
          <a:ext cx="889000" cy="1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21075</xdr:rowOff>
    </xdr:from>
    <xdr:to>
      <xdr:col>10</xdr:col>
      <xdr:colOff>114300</xdr:colOff>
      <xdr:row>58</xdr:row>
      <xdr:rowOff>146675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5175"/>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48392</xdr:rowOff>
    </xdr:from>
    <xdr:to>
      <xdr:col>24</xdr:col>
      <xdr:colOff>114300</xdr:colOff>
      <xdr:row>58</xdr:row>
      <xdr:rowOff>149992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72207</xdr:rowOff>
    </xdr:from>
    <xdr:to>
      <xdr:col>20</xdr:col>
      <xdr:colOff>38100</xdr:colOff>
      <xdr:row>59</xdr:row>
      <xdr:rowOff>2357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164934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84327</xdr:rowOff>
    </xdr:from>
    <xdr:to>
      <xdr:col>15</xdr:col>
      <xdr:colOff>101600</xdr:colOff>
      <xdr:row>59</xdr:row>
      <xdr:rowOff>14477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5604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141725</xdr:rowOff>
    </xdr:from>
    <xdr:to>
      <xdr:col>10</xdr:col>
      <xdr:colOff>165100</xdr:colOff>
      <xdr:row>58</xdr:row>
      <xdr:rowOff>71875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63002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95875</xdr:rowOff>
    </xdr:from>
    <xdr:to>
      <xdr:col>6</xdr:col>
      <xdr:colOff>38100</xdr:colOff>
      <xdr:row>59</xdr:row>
      <xdr:rowOff>26025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124082</xdr:rowOff>
    </xdr:from>
    <xdr:to>
      <xdr:col>24</xdr:col>
      <xdr:colOff>63500</xdr:colOff>
      <xdr:row>76</xdr:row>
      <xdr:rowOff>141643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54282"/>
          <a:ext cx="8382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94862</xdr:rowOff>
    </xdr:from>
    <xdr:to>
      <xdr:col>19</xdr:col>
      <xdr:colOff>177800</xdr:colOff>
      <xdr:row>76</xdr:row>
      <xdr:rowOff>124082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5062"/>
          <a:ext cx="8890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94862</xdr:rowOff>
    </xdr:from>
    <xdr:to>
      <xdr:col>15</xdr:col>
      <xdr:colOff>50800</xdr:colOff>
      <xdr:row>77</xdr:row>
      <xdr:rowOff>39866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5062"/>
          <a:ext cx="889000" cy="1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39866</xdr:rowOff>
    </xdr:from>
    <xdr:to>
      <xdr:col>10</xdr:col>
      <xdr:colOff>114300</xdr:colOff>
      <xdr:row>77</xdr:row>
      <xdr:rowOff>63278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1516"/>
          <a:ext cx="8890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42005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90843</xdr:rowOff>
    </xdr:from>
    <xdr:to>
      <xdr:col>24</xdr:col>
      <xdr:colOff>114300</xdr:colOff>
      <xdr:row>77</xdr:row>
      <xdr:rowOff>20993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5770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73282</xdr:rowOff>
    </xdr:from>
    <xdr:to>
      <xdr:col>20</xdr:col>
      <xdr:colOff>38100</xdr:colOff>
      <xdr:row>77</xdr:row>
      <xdr:rowOff>3432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166009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9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44062</xdr:rowOff>
    </xdr:from>
    <xdr:to>
      <xdr:col>15</xdr:col>
      <xdr:colOff>101600</xdr:colOff>
      <xdr:row>76</xdr:row>
      <xdr:rowOff>145662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136789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160516</xdr:rowOff>
    </xdr:from>
    <xdr:to>
      <xdr:col>10</xdr:col>
      <xdr:colOff>165100</xdr:colOff>
      <xdr:row>77</xdr:row>
      <xdr:rowOff>90666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81793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12478</xdr:rowOff>
    </xdr:from>
    <xdr:to>
      <xdr:col>6</xdr:col>
      <xdr:colOff>38100</xdr:colOff>
      <xdr:row>77</xdr:row>
      <xdr:rowOff>114078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105205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0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103532</xdr:rowOff>
    </xdr:from>
    <xdr:to>
      <xdr:col>24</xdr:col>
      <xdr:colOff>63500</xdr:colOff>
      <xdr:row>97</xdr:row>
      <xdr:rowOff>14683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2732"/>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14683</xdr:rowOff>
    </xdr:from>
    <xdr:to>
      <xdr:col>19</xdr:col>
      <xdr:colOff>177800</xdr:colOff>
      <xdr:row>97</xdr:row>
      <xdr:rowOff>41397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5333"/>
          <a:ext cx="8890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41397</xdr:rowOff>
    </xdr:from>
    <xdr:to>
      <xdr:col>15</xdr:col>
      <xdr:colOff>50800</xdr:colOff>
      <xdr:row>97</xdr:row>
      <xdr:rowOff>117334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2047"/>
          <a:ext cx="889000" cy="7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100998</xdr:rowOff>
    </xdr:from>
    <xdr:to>
      <xdr:col>10</xdr:col>
      <xdr:colOff>114300</xdr:colOff>
      <xdr:row>97</xdr:row>
      <xdr:rowOff>117334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31648"/>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148308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52732</xdr:rowOff>
    </xdr:from>
    <xdr:to>
      <xdr:col>24</xdr:col>
      <xdr:colOff>114300</xdr:colOff>
      <xdr:row>96</xdr:row>
      <xdr:rowOff>154332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75609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135333</xdr:rowOff>
    </xdr:from>
    <xdr:to>
      <xdr:col>20</xdr:col>
      <xdr:colOff>38100</xdr:colOff>
      <xdr:row>97</xdr:row>
      <xdr:rowOff>65483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56610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162047</xdr:rowOff>
    </xdr:from>
    <xdr:to>
      <xdr:col>15</xdr:col>
      <xdr:colOff>101600</xdr:colOff>
      <xdr:row>97</xdr:row>
      <xdr:rowOff>92197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83324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66534</xdr:rowOff>
    </xdr:from>
    <xdr:to>
      <xdr:col>10</xdr:col>
      <xdr:colOff>165100</xdr:colOff>
      <xdr:row>97</xdr:row>
      <xdr:rowOff>168134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159261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50198</xdr:rowOff>
    </xdr:from>
    <xdr:to>
      <xdr:col>6</xdr:col>
      <xdr:colOff>38100</xdr:colOff>
      <xdr:row>97</xdr:row>
      <xdr:rowOff>151798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142925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105084</xdr:rowOff>
    </xdr:from>
    <xdr:to>
      <xdr:col>55</xdr:col>
      <xdr:colOff>0</xdr:colOff>
      <xdr:row>38</xdr:row>
      <xdr:rowOff>105737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2018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105737</xdr:rowOff>
    </xdr:from>
    <xdr:to>
      <xdr:col>50</xdr:col>
      <xdr:colOff>114300</xdr:colOff>
      <xdr:row>38</xdr:row>
      <xdr:rowOff>110635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20837"/>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110635</xdr:rowOff>
    </xdr:from>
    <xdr:to>
      <xdr:col>45</xdr:col>
      <xdr:colOff>177800</xdr:colOff>
      <xdr:row>38</xdr:row>
      <xdr:rowOff>111615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573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111615</xdr:rowOff>
    </xdr:from>
    <xdr:to>
      <xdr:col>41</xdr:col>
      <xdr:colOff>50800</xdr:colOff>
      <xdr:row>38</xdr:row>
      <xdr:rowOff>113574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267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54284</xdr:rowOff>
    </xdr:from>
    <xdr:to>
      <xdr:col>55</xdr:col>
      <xdr:colOff>50800</xdr:colOff>
      <xdr:row>38</xdr:row>
      <xdr:rowOff>155884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32711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54937</xdr:rowOff>
    </xdr:from>
    <xdr:to>
      <xdr:col>50</xdr:col>
      <xdr:colOff>165100</xdr:colOff>
      <xdr:row>38</xdr:row>
      <xdr:rowOff>156537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147664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6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59835</xdr:rowOff>
    </xdr:from>
    <xdr:to>
      <xdr:col>46</xdr:col>
      <xdr:colOff>38100</xdr:colOff>
      <xdr:row>38</xdr:row>
      <xdr:rowOff>161435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152562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60815</xdr:rowOff>
    </xdr:from>
    <xdr:to>
      <xdr:col>41</xdr:col>
      <xdr:colOff>101600</xdr:colOff>
      <xdr:row>38</xdr:row>
      <xdr:rowOff>162415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153542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62774</xdr:rowOff>
    </xdr:from>
    <xdr:to>
      <xdr:col>36</xdr:col>
      <xdr:colOff>165100</xdr:colOff>
      <xdr:row>38</xdr:row>
      <xdr:rowOff>164374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155501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3805</xdr:rowOff>
    </xdr:from>
    <xdr:to>
      <xdr:col>55</xdr:col>
      <xdr:colOff>0</xdr:colOff>
      <xdr:row>58</xdr:row>
      <xdr:rowOff>12720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47905"/>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138542</xdr:rowOff>
    </xdr:from>
    <xdr:to>
      <xdr:col>50</xdr:col>
      <xdr:colOff>114300</xdr:colOff>
      <xdr:row>58</xdr:row>
      <xdr:rowOff>12720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11192"/>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138542</xdr:rowOff>
    </xdr:from>
    <xdr:to>
      <xdr:col>45</xdr:col>
      <xdr:colOff>177800</xdr:colOff>
      <xdr:row>58</xdr:row>
      <xdr:rowOff>54051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1192"/>
          <a:ext cx="889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45007</xdr:rowOff>
    </xdr:from>
    <xdr:to>
      <xdr:col>41</xdr:col>
      <xdr:colOff>50800</xdr:colOff>
      <xdr:row>58</xdr:row>
      <xdr:rowOff>54051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89107"/>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139407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124455</xdr:rowOff>
    </xdr:from>
    <xdr:to>
      <xdr:col>55</xdr:col>
      <xdr:colOff>50800</xdr:colOff>
      <xdr:row>58</xdr:row>
      <xdr:rowOff>54605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102882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133370</xdr:rowOff>
    </xdr:from>
    <xdr:to>
      <xdr:col>50</xdr:col>
      <xdr:colOff>165100</xdr:colOff>
      <xdr:row>58</xdr:row>
      <xdr:rowOff>63520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54647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87742</xdr:rowOff>
    </xdr:from>
    <xdr:to>
      <xdr:col>46</xdr:col>
      <xdr:colOff>38100</xdr:colOff>
      <xdr:row>58</xdr:row>
      <xdr:rowOff>17892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5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3251</xdr:rowOff>
    </xdr:from>
    <xdr:to>
      <xdr:col>41</xdr:col>
      <xdr:colOff>101600</xdr:colOff>
      <xdr:row>58</xdr:row>
      <xdr:rowOff>104851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95978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165657</xdr:rowOff>
    </xdr:from>
    <xdr:to>
      <xdr:col>36</xdr:col>
      <xdr:colOff>165100</xdr:colOff>
      <xdr:row>58</xdr:row>
      <xdr:rowOff>95807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86934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58629</xdr:rowOff>
    </xdr:from>
    <xdr:to>
      <xdr:col>55</xdr:col>
      <xdr:colOff>0</xdr:colOff>
      <xdr:row>78</xdr:row>
      <xdr:rowOff>74901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31729"/>
          <a:ext cx="8382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34448</xdr:rowOff>
    </xdr:from>
    <xdr:to>
      <xdr:col>50</xdr:col>
      <xdr:colOff>114300</xdr:colOff>
      <xdr:row>78</xdr:row>
      <xdr:rowOff>58629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07548"/>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34448</xdr:rowOff>
    </xdr:from>
    <xdr:to>
      <xdr:col>45</xdr:col>
      <xdr:colOff>177800</xdr:colOff>
      <xdr:row>78</xdr:row>
      <xdr:rowOff>76104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07548"/>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76104</xdr:rowOff>
    </xdr:from>
    <xdr:to>
      <xdr:col>41</xdr:col>
      <xdr:colOff>50800</xdr:colOff>
      <xdr:row>78</xdr:row>
      <xdr:rowOff>79629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9204"/>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24101</xdr:rowOff>
    </xdr:from>
    <xdr:to>
      <xdr:col>55</xdr:col>
      <xdr:colOff>50800</xdr:colOff>
      <xdr:row>78</xdr:row>
      <xdr:rowOff>125701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7829</xdr:rowOff>
    </xdr:from>
    <xdr:to>
      <xdr:col>50</xdr:col>
      <xdr:colOff>165100</xdr:colOff>
      <xdr:row>78</xdr:row>
      <xdr:rowOff>109429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100556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155098</xdr:rowOff>
    </xdr:from>
    <xdr:to>
      <xdr:col>46</xdr:col>
      <xdr:colOff>38100</xdr:colOff>
      <xdr:row>78</xdr:row>
      <xdr:rowOff>85248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76375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4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25304</xdr:rowOff>
    </xdr:from>
    <xdr:to>
      <xdr:col>41</xdr:col>
      <xdr:colOff>101600</xdr:colOff>
      <xdr:row>78</xdr:row>
      <xdr:rowOff>126904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118031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28829</xdr:rowOff>
    </xdr:from>
    <xdr:to>
      <xdr:col>36</xdr:col>
      <xdr:colOff>165100</xdr:colOff>
      <xdr:row>78</xdr:row>
      <xdr:rowOff>130429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121556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9275</xdr:rowOff>
    </xdr:from>
    <xdr:to>
      <xdr:col>55</xdr:col>
      <xdr:colOff>0</xdr:colOff>
      <xdr:row>96</xdr:row>
      <xdr:rowOff>89401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68475"/>
          <a:ext cx="838200" cy="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9275</xdr:rowOff>
    </xdr:from>
    <xdr:to>
      <xdr:col>50</xdr:col>
      <xdr:colOff>114300</xdr:colOff>
      <xdr:row>96</xdr:row>
      <xdr:rowOff>18962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68475"/>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88959</xdr:rowOff>
    </xdr:from>
    <xdr:to>
      <xdr:col>45</xdr:col>
      <xdr:colOff>177800</xdr:colOff>
      <xdr:row>96</xdr:row>
      <xdr:rowOff>18962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76709"/>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88959</xdr:rowOff>
    </xdr:from>
    <xdr:to>
      <xdr:col>41</xdr:col>
      <xdr:colOff>50800</xdr:colOff>
      <xdr:row>96</xdr:row>
      <xdr:rowOff>104358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76709"/>
          <a:ext cx="889000" cy="18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38601</xdr:rowOff>
    </xdr:from>
    <xdr:to>
      <xdr:col>55</xdr:col>
      <xdr:colOff>50800</xdr:colOff>
      <xdr:row>96</xdr:row>
      <xdr:rowOff>140201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17028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129925</xdr:rowOff>
    </xdr:from>
    <xdr:to>
      <xdr:col>50</xdr:col>
      <xdr:colOff>165100</xdr:colOff>
      <xdr:row>96</xdr:row>
      <xdr:rowOff>60075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76602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9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139612</xdr:rowOff>
    </xdr:from>
    <xdr:to>
      <xdr:col>46</xdr:col>
      <xdr:colOff>38100</xdr:colOff>
      <xdr:row>96</xdr:row>
      <xdr:rowOff>69762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86289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38159</xdr:rowOff>
    </xdr:from>
    <xdr:to>
      <xdr:col>41</xdr:col>
      <xdr:colOff>101600</xdr:colOff>
      <xdr:row>95</xdr:row>
      <xdr:rowOff>139759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130886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4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53558</xdr:rowOff>
    </xdr:from>
    <xdr:to>
      <xdr:col>36</xdr:col>
      <xdr:colOff>165100</xdr:colOff>
      <xdr:row>96</xdr:row>
      <xdr:rowOff>155158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146285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16919</xdr:rowOff>
    </xdr:from>
    <xdr:to>
      <xdr:col>85</xdr:col>
      <xdr:colOff>127000</xdr:colOff>
      <xdr:row>36</xdr:row>
      <xdr:rowOff>52992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89119"/>
          <a:ext cx="838200" cy="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52992</xdr:rowOff>
    </xdr:from>
    <xdr:to>
      <xdr:col>81</xdr:col>
      <xdr:colOff>50800</xdr:colOff>
      <xdr:row>36</xdr:row>
      <xdr:rowOff>69314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25192"/>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30383</xdr:rowOff>
    </xdr:from>
    <xdr:to>
      <xdr:col>76</xdr:col>
      <xdr:colOff>114300</xdr:colOff>
      <xdr:row>36</xdr:row>
      <xdr:rowOff>69314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02583"/>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30383</xdr:rowOff>
    </xdr:from>
    <xdr:to>
      <xdr:col>71</xdr:col>
      <xdr:colOff>177800</xdr:colOff>
      <xdr:row>36</xdr:row>
      <xdr:rowOff>64925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02583"/>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137569</xdr:rowOff>
    </xdr:from>
    <xdr:to>
      <xdr:col>85</xdr:col>
      <xdr:colOff>177800</xdr:colOff>
      <xdr:row>36</xdr:row>
      <xdr:rowOff>67719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115996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1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2192</xdr:rowOff>
    </xdr:from>
    <xdr:to>
      <xdr:col>81</xdr:col>
      <xdr:colOff>101600</xdr:colOff>
      <xdr:row>36</xdr:row>
      <xdr:rowOff>103792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94919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18514</xdr:rowOff>
    </xdr:from>
    <xdr:to>
      <xdr:col>76</xdr:col>
      <xdr:colOff>165100</xdr:colOff>
      <xdr:row>36</xdr:row>
      <xdr:rowOff>120114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111241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151033</xdr:rowOff>
    </xdr:from>
    <xdr:to>
      <xdr:col>72</xdr:col>
      <xdr:colOff>38100</xdr:colOff>
      <xdr:row>36</xdr:row>
      <xdr:rowOff>81183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14125</xdr:rowOff>
    </xdr:from>
    <xdr:to>
      <xdr:col>67</xdr:col>
      <xdr:colOff>101600</xdr:colOff>
      <xdr:row>36</xdr:row>
      <xdr:rowOff>115725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106852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7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54277</xdr:rowOff>
    </xdr:from>
    <xdr:to>
      <xdr:col>85</xdr:col>
      <xdr:colOff>127000</xdr:colOff>
      <xdr:row>57</xdr:row>
      <xdr:rowOff>87639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26927"/>
          <a:ext cx="838200" cy="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61171</xdr:rowOff>
    </xdr:from>
    <xdr:to>
      <xdr:col>81</xdr:col>
      <xdr:colOff>50800</xdr:colOff>
      <xdr:row>57</xdr:row>
      <xdr:rowOff>87639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33821"/>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160310</xdr:rowOff>
    </xdr:from>
    <xdr:to>
      <xdr:col>76</xdr:col>
      <xdr:colOff>114300</xdr:colOff>
      <xdr:row>57</xdr:row>
      <xdr:rowOff>61171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1510"/>
          <a:ext cx="889000" cy="7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160310</xdr:rowOff>
    </xdr:from>
    <xdr:to>
      <xdr:col>71</xdr:col>
      <xdr:colOff>177800</xdr:colOff>
      <xdr:row>57</xdr:row>
      <xdr:rowOff>43724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6151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3477</xdr:rowOff>
    </xdr:from>
    <xdr:to>
      <xdr:col>85</xdr:col>
      <xdr:colOff>177800</xdr:colOff>
      <xdr:row>57</xdr:row>
      <xdr:rowOff>105077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153354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36839</xdr:rowOff>
    </xdr:from>
    <xdr:to>
      <xdr:col>81</xdr:col>
      <xdr:colOff>101600</xdr:colOff>
      <xdr:row>57</xdr:row>
      <xdr:rowOff>138439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129566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0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10371</xdr:rowOff>
    </xdr:from>
    <xdr:to>
      <xdr:col>76</xdr:col>
      <xdr:colOff>165100</xdr:colOff>
      <xdr:row>57</xdr:row>
      <xdr:rowOff>111971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103098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109510</xdr:rowOff>
    </xdr:from>
    <xdr:to>
      <xdr:col>72</xdr:col>
      <xdr:colOff>38100</xdr:colOff>
      <xdr:row>57</xdr:row>
      <xdr:rowOff>39660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30787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164374</xdr:rowOff>
    </xdr:from>
    <xdr:to>
      <xdr:col>67</xdr:col>
      <xdr:colOff>101600</xdr:colOff>
      <xdr:row>57</xdr:row>
      <xdr:rowOff>94524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85651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5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39560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4110"/>
          <a:ext cx="8382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39560</xdr:rowOff>
    </xdr:from>
    <xdr:to>
      <xdr:col>81</xdr:col>
      <xdr:colOff>50800</xdr:colOff>
      <xdr:row>79</xdr:row>
      <xdr:rowOff>40984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4110"/>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40984</xdr:rowOff>
    </xdr:from>
    <xdr:to>
      <xdr:col>76</xdr:col>
      <xdr:colOff>114300</xdr:colOff>
      <xdr:row>79</xdr:row>
      <xdr:rowOff>42684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5534"/>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42684</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7234"/>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160210</xdr:rowOff>
    </xdr:from>
    <xdr:to>
      <xdr:col>81</xdr:col>
      <xdr:colOff>101600</xdr:colOff>
      <xdr:row>79</xdr:row>
      <xdr:rowOff>90360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81487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6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161634</xdr:rowOff>
    </xdr:from>
    <xdr:to>
      <xdr:col>76</xdr:col>
      <xdr:colOff>165100</xdr:colOff>
      <xdr:row>79</xdr:row>
      <xdr:rowOff>91784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82911</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163334</xdr:rowOff>
    </xdr:from>
    <xdr:to>
      <xdr:col>72</xdr:col>
      <xdr:colOff>38100</xdr:colOff>
      <xdr:row>79</xdr:row>
      <xdr:rowOff>93484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84611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9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4648</xdr:rowOff>
    </xdr:from>
    <xdr:to>
      <xdr:col>85</xdr:col>
      <xdr:colOff>127000</xdr:colOff>
      <xdr:row>98</xdr:row>
      <xdr:rowOff>17241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06748"/>
          <a:ext cx="8382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4648</xdr:rowOff>
    </xdr:from>
    <xdr:to>
      <xdr:col>81</xdr:col>
      <xdr:colOff>50800</xdr:colOff>
      <xdr:row>98</xdr:row>
      <xdr:rowOff>5116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0674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5116</xdr:rowOff>
    </xdr:from>
    <xdr:to>
      <xdr:col>76</xdr:col>
      <xdr:colOff>114300</xdr:colOff>
      <xdr:row>98</xdr:row>
      <xdr:rowOff>8993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072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8993</xdr:rowOff>
    </xdr:from>
    <xdr:to>
      <xdr:col>71</xdr:col>
      <xdr:colOff>177800</xdr:colOff>
      <xdr:row>98</xdr:row>
      <xdr:rowOff>15934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11093"/>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50885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137891</xdr:rowOff>
    </xdr:from>
    <xdr:to>
      <xdr:col>85</xdr:col>
      <xdr:colOff>177800</xdr:colOff>
      <xdr:row>98</xdr:row>
      <xdr:rowOff>68041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125298</xdr:rowOff>
    </xdr:from>
    <xdr:to>
      <xdr:col>81</xdr:col>
      <xdr:colOff>101600</xdr:colOff>
      <xdr:row>98</xdr:row>
      <xdr:rowOff>55448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46575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125766</xdr:rowOff>
    </xdr:from>
    <xdr:to>
      <xdr:col>76</xdr:col>
      <xdr:colOff>165100</xdr:colOff>
      <xdr:row>98</xdr:row>
      <xdr:rowOff>55916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47043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129643</xdr:rowOff>
    </xdr:from>
    <xdr:to>
      <xdr:col>72</xdr:col>
      <xdr:colOff>38100</xdr:colOff>
      <xdr:row>98</xdr:row>
      <xdr:rowOff>59793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50920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136584</xdr:rowOff>
    </xdr:from>
    <xdr:to>
      <xdr:col>67</xdr:col>
      <xdr:colOff>101600</xdr:colOff>
      <xdr:row>98</xdr:row>
      <xdr:rowOff>66734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57861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物価高騰対策として実施した商品券プレゼント事業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の継続</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やふるさと寄附金の増加に伴う関連経費の増加により、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年度完了予定の広域ごみ処理施設整備</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に係る負担金の増加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年度までは、関連経費の増加が見込まれる。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道の駅</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整備事業の皆減、</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「商工費」については、プレミアム商品券発行事業の皆減により、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今後は、これまで同様に、事業効果・成果に重点を置いた「阿賀野市総合計画」に基づく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サイクルの遂行によ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り、産業の振興や人材の育成を強化することで</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市税等の経常一般財源</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を確保し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、人口減少対策として実施する子ども・子育て施策へ財源を集中配分できるよう努めたい。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は、国補正予算に基づく事業実施のため、翌年度に繰り越すべき財源がそれぞれ前年度より大幅に増加したことが比率低下の要因として挙げられる。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年度は、普通交付税の追加交付（</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+598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百万円）等によ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り比率改善の要因として挙げられる。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年度で比率が低下している要因として、物価高騰対策事業の実施やコロナ禍で休止していた経常事業の再開等が挙げられる。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財政調整基金残高は、「阿賀野市総合計画」で掲げる目標指標達成に向けて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積立による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水準確保</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「国民健康保険特別会計」は、過去に継続的な赤字見込みから繰上充用に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る予算措置を行ってきた経緯があるが、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年度からの県下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市での広域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による共同事業への移行後は、横ばいの収支状況となっている。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近年では、被保険者数の減少等により、保険税の減少が見込まれる一方で、被保険者の高齢化や医療の高度化による医療給付費の増加が見込まれ、基金の活用が増加しており、保険税率の改定も視野に入れつつ、収支状況の注視が必要とな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会計」では、整備の工法変更等により事業計画に基づく概成に遅れが生じており、建設改良費が一定の高止まりで推移している。このため、概成後の経営改善に向け、料金改定等を視野に入れた「下水道事業経営戦略」の改定を検討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「病院事業会計」においては「あがの市民病院改革プラン」に基づいた経営収支の改善と安定化を図っているが、定期的な医療機器の更新に加え、施設設備の経年劣化による改修も見込む必要がある。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上記のとおり、いずれの会計においても、中期的には課題を抱えていることを見据え、収支の大幅な変動とならないよう臨時的な支出を可能な限り抑制し、計画的に事業遂行を行うことが必要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24670907</v>
      </c>
      <c r="BO4" s="384"/>
      <c r="BP4" s="384"/>
      <c r="BQ4" s="384"/>
      <c r="BR4" s="384"/>
      <c r="BS4" s="384"/>
      <c r="BT4" s="384"/>
      <c r="BU4" s="385"/>
      <c r="BV4" s="383">
        <v>24122281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9.1999999999999993</v>
      </c>
      <c r="CU4" s="390"/>
      <c r="CV4" s="390"/>
      <c r="CW4" s="390"/>
      <c r="CX4" s="390"/>
      <c r="CY4" s="390"/>
      <c r="CZ4" s="390"/>
      <c r="DA4" s="391"/>
      <c r="DB4" s="389">
        <v>8.8000000000000007</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23411057</v>
      </c>
      <c r="BO5" s="421"/>
      <c r="BP5" s="421"/>
      <c r="BQ5" s="421"/>
      <c r="BR5" s="421"/>
      <c r="BS5" s="421"/>
      <c r="BT5" s="421"/>
      <c r="BU5" s="422"/>
      <c r="BV5" s="420">
        <v>22761644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89.2</v>
      </c>
      <c r="CU5" s="418"/>
      <c r="CV5" s="418"/>
      <c r="CW5" s="418"/>
      <c r="CX5" s="418"/>
      <c r="CY5" s="418"/>
      <c r="CZ5" s="418"/>
      <c r="DA5" s="419"/>
      <c r="DB5" s="417">
        <v>88</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1259850</v>
      </c>
      <c r="BO6" s="421"/>
      <c r="BP6" s="421"/>
      <c r="BQ6" s="421"/>
      <c r="BR6" s="421"/>
      <c r="BS6" s="421"/>
      <c r="BT6" s="421"/>
      <c r="BU6" s="422"/>
      <c r="BV6" s="420">
        <v>1360637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89.7</v>
      </c>
      <c r="CU6" s="458"/>
      <c r="CV6" s="458"/>
      <c r="CW6" s="458"/>
      <c r="CX6" s="458"/>
      <c r="CY6" s="458"/>
      <c r="CZ6" s="458"/>
      <c r="DA6" s="459"/>
      <c r="DB6" s="457">
        <v>89</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58733</v>
      </c>
      <c r="BO7" s="421"/>
      <c r="BP7" s="421"/>
      <c r="BQ7" s="421"/>
      <c r="BR7" s="421"/>
      <c r="BS7" s="421"/>
      <c r="BT7" s="421"/>
      <c r="BU7" s="422"/>
      <c r="BV7" s="420">
        <v>219171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13092528</v>
      </c>
      <c r="CU7" s="421"/>
      <c r="CV7" s="421"/>
      <c r="CW7" s="421"/>
      <c r="CX7" s="421"/>
      <c r="CY7" s="421"/>
      <c r="CZ7" s="421"/>
      <c r="DA7" s="422"/>
      <c r="DB7" s="420">
        <v>13030596</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1201117</v>
      </c>
      <c r="BO8" s="421"/>
      <c r="BP8" s="421"/>
      <c r="BQ8" s="421"/>
      <c r="BR8" s="421"/>
      <c r="BS8" s="421"/>
      <c r="BT8" s="421"/>
      <c r="BU8" s="422"/>
      <c r="BV8" s="420">
        <v>1141466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0.42</v>
      </c>
      <c r="CU8" s="461"/>
      <c r="CV8" s="461"/>
      <c r="CW8" s="461"/>
      <c r="CX8" s="461"/>
      <c r="CY8" s="461"/>
      <c r="CZ8" s="461"/>
      <c r="DA8" s="462"/>
      <c r="DB8" s="460">
        <v>0.41</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40696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59651</v>
      </c>
      <c r="BO9" s="421"/>
      <c r="BP9" s="421"/>
      <c r="BQ9" s="421"/>
      <c r="BR9" s="421"/>
      <c r="BS9" s="421"/>
      <c r="BT9" s="421"/>
      <c r="BU9" s="422"/>
      <c r="BV9" s="420">
        <v>219839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14.7</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43415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100052</v>
      </c>
      <c r="BO10" s="421"/>
      <c r="BP10" s="421"/>
      <c r="BQ10" s="421"/>
      <c r="BR10" s="421"/>
      <c r="BS10" s="421"/>
      <c r="BT10" s="421"/>
      <c r="BU10" s="422"/>
      <c r="BV10" s="420">
        <v>100029</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5">
      <c r="A12" s="175"/>
      <c r="B12" s="480" t="s">
        <v>123</v>
      </c>
      <c r="C12" s="481"/>
      <c r="D12" s="481"/>
      <c r="E12" s="481"/>
      <c r="F12" s="481"/>
      <c r="G12" s="481"/>
      <c r="H12" s="481"/>
      <c r="I12" s="481"/>
      <c r="J12" s="481"/>
      <c r="K12" s="482"/>
      <c r="L12" s="489" t="s">
        <v>124</v>
      </c>
      <c r="M12" s="490"/>
      <c r="N12" s="490"/>
      <c r="O12" s="490"/>
      <c r="P12" s="490"/>
      <c r="Q12" s="491"/>
      <c r="R12" s="492">
        <v>39873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130</v>
      </c>
      <c r="N13" s="512"/>
      <c r="O13" s="512"/>
      <c r="P13" s="512"/>
      <c r="Q13" s="513"/>
      <c r="R13" s="504">
        <v>39424</v>
      </c>
      <c r="S13" s="505"/>
      <c r="T13" s="505"/>
      <c r="U13" s="505"/>
      <c r="V13" s="506"/>
      <c r="W13" s="436" t="s">
        <v>131</v>
      </c>
      <c r="X13" s="437"/>
      <c r="Y13" s="437"/>
      <c r="Z13" s="437"/>
      <c r="AA13" s="437"/>
      <c r="AB13" s="427"/>
      <c r="AC13" s="471">
        <v>1799</v>
      </c>
      <c r="AD13" s="472"/>
      <c r="AE13" s="472"/>
      <c r="AF13" s="472"/>
      <c r="AG13" s="514"/>
      <c r="AH13" s="471">
        <v>2106</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159703</v>
      </c>
      <c r="BO13" s="421"/>
      <c r="BP13" s="421"/>
      <c r="BQ13" s="421"/>
      <c r="BR13" s="421"/>
      <c r="BS13" s="421"/>
      <c r="BT13" s="421"/>
      <c r="BU13" s="422"/>
      <c r="BV13" s="420">
        <v>319868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9.8000000000000007</v>
      </c>
      <c r="CU13" s="418"/>
      <c r="CV13" s="418"/>
      <c r="CW13" s="418"/>
      <c r="CX13" s="418"/>
      <c r="CY13" s="418"/>
      <c r="CZ13" s="418"/>
      <c r="DA13" s="419"/>
      <c r="DB13" s="417">
        <v>9.3000000000000007</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40353</v>
      </c>
      <c r="S14" s="505"/>
      <c r="T14" s="505"/>
      <c r="U14" s="505"/>
      <c r="V14" s="506"/>
      <c r="W14" s="410"/>
      <c r="X14" s="411"/>
      <c r="Y14" s="411"/>
      <c r="Z14" s="411"/>
      <c r="AA14" s="411"/>
      <c r="AB14" s="400"/>
      <c r="AC14" s="507">
        <v>9</v>
      </c>
      <c r="AD14" s="508"/>
      <c r="AE14" s="508"/>
      <c r="AF14" s="508"/>
      <c r="AG14" s="509"/>
      <c r="AH14" s="507">
        <v>9.6999999999999993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58.4</v>
      </c>
      <c r="CU14" s="519"/>
      <c r="CV14" s="519"/>
      <c r="CW14" s="519"/>
      <c r="CX14" s="519"/>
      <c r="CY14" s="519"/>
      <c r="CZ14" s="519"/>
      <c r="DA14" s="520"/>
      <c r="DB14" s="518">
        <v>75</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130</v>
      </c>
      <c r="N15" s="512"/>
      <c r="O15" s="512"/>
      <c r="P15" s="512"/>
      <c r="Q15" s="513"/>
      <c r="R15" s="504">
        <v>40026</v>
      </c>
      <c r="S15" s="505"/>
      <c r="T15" s="505"/>
      <c r="U15" s="505"/>
      <c r="V15" s="506"/>
      <c r="W15" s="436" t="s">
        <v>137</v>
      </c>
      <c r="X15" s="437"/>
      <c r="Y15" s="437"/>
      <c r="Z15" s="437"/>
      <c r="AA15" s="437"/>
      <c r="AB15" s="427"/>
      <c r="AC15" s="471">
        <v>6793</v>
      </c>
      <c r="AD15" s="472"/>
      <c r="AE15" s="472"/>
      <c r="AF15" s="472"/>
      <c r="AG15" s="514"/>
      <c r="AH15" s="471">
        <v>7438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5138213</v>
      </c>
      <c r="BO15" s="384"/>
      <c r="BP15" s="384"/>
      <c r="BQ15" s="384"/>
      <c r="BR15" s="384"/>
      <c r="BS15" s="384"/>
      <c r="BT15" s="384"/>
      <c r="BU15" s="385"/>
      <c r="BV15" s="383">
        <v>5015998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33.9</v>
      </c>
      <c r="AD16" s="508"/>
      <c r="AE16" s="508"/>
      <c r="AF16" s="508"/>
      <c r="AG16" s="509"/>
      <c r="AH16" s="507">
        <v>34.299999999999997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11737750</v>
      </c>
      <c r="BO16" s="421"/>
      <c r="BP16" s="421"/>
      <c r="BQ16" s="421"/>
      <c r="BR16" s="421"/>
      <c r="BS16" s="421"/>
      <c r="BT16" s="421"/>
      <c r="BU16" s="422"/>
      <c r="BV16" s="420">
        <v>11608730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11451</v>
      </c>
      <c r="AD17" s="472"/>
      <c r="AE17" s="472"/>
      <c r="AF17" s="472"/>
      <c r="AG17" s="514"/>
      <c r="AH17" s="471">
        <v>12153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6423833</v>
      </c>
      <c r="BO17" s="421"/>
      <c r="BP17" s="421"/>
      <c r="BQ17" s="421"/>
      <c r="BR17" s="421"/>
      <c r="BS17" s="421"/>
      <c r="BT17" s="421"/>
      <c r="BU17" s="422"/>
      <c r="BV17" s="420">
        <v>6278066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192.74</v>
      </c>
      <c r="M18" s="544"/>
      <c r="N18" s="544"/>
      <c r="O18" s="544"/>
      <c r="P18" s="544"/>
      <c r="Q18" s="544"/>
      <c r="R18" s="545"/>
      <c r="S18" s="545"/>
      <c r="T18" s="545"/>
      <c r="U18" s="545"/>
      <c r="V18" s="546"/>
      <c r="W18" s="438"/>
      <c r="X18" s="439"/>
      <c r="Y18" s="439"/>
      <c r="Z18" s="439"/>
      <c r="AA18" s="439"/>
      <c r="AB18" s="430"/>
      <c r="AC18" s="547">
        <v>57.1</v>
      </c>
      <c r="AD18" s="548"/>
      <c r="AE18" s="548"/>
      <c r="AF18" s="548"/>
      <c r="AG18" s="549"/>
      <c r="AH18" s="547">
        <v>56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11737605</v>
      </c>
      <c r="BO18" s="421"/>
      <c r="BP18" s="421"/>
      <c r="BQ18" s="421"/>
      <c r="BR18" s="421"/>
      <c r="BS18" s="421"/>
      <c r="BT18" s="421"/>
      <c r="BU18" s="422"/>
      <c r="BV18" s="420">
        <v>11674858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211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15852233</v>
      </c>
      <c r="BO19" s="421"/>
      <c r="BP19" s="421"/>
      <c r="BQ19" s="421"/>
      <c r="BR19" s="421"/>
      <c r="BS19" s="421"/>
      <c r="BT19" s="421"/>
      <c r="BU19" s="422"/>
      <c r="BV19" s="420">
        <v>16114413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13484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19177907</v>
      </c>
      <c r="BO22" s="384"/>
      <c r="BP22" s="384"/>
      <c r="BQ22" s="384"/>
      <c r="BR22" s="384"/>
      <c r="BS22" s="384"/>
      <c r="BT22" s="384"/>
      <c r="BU22" s="385"/>
      <c r="BV22" s="383">
        <v>19736454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16451989</v>
      </c>
      <c r="BO23" s="421"/>
      <c r="BP23" s="421"/>
      <c r="BQ23" s="421"/>
      <c r="BR23" s="421"/>
      <c r="BS23" s="421"/>
      <c r="BT23" s="421"/>
      <c r="BU23" s="422"/>
      <c r="BV23" s="420">
        <v>16794636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8290</v>
      </c>
      <c r="R24" s="472"/>
      <c r="S24" s="472"/>
      <c r="T24" s="472"/>
      <c r="U24" s="472"/>
      <c r="V24" s="514"/>
      <c r="W24" s="566"/>
      <c r="X24" s="567"/>
      <c r="Y24" s="568"/>
      <c r="Z24" s="470" t="s">
        <v>162</v>
      </c>
      <c r="AA24" s="450"/>
      <c r="AB24" s="450"/>
      <c r="AC24" s="450"/>
      <c r="AD24" s="450"/>
      <c r="AE24" s="450"/>
      <c r="AF24" s="450"/>
      <c r="AG24" s="451"/>
      <c r="AH24" s="471">
        <v>401</v>
      </c>
      <c r="AI24" s="472"/>
      <c r="AJ24" s="472"/>
      <c r="AK24" s="472"/>
      <c r="AL24" s="514"/>
      <c r="AM24" s="471">
        <v>1198990</v>
      </c>
      <c r="AN24" s="472"/>
      <c r="AO24" s="472"/>
      <c r="AP24" s="472"/>
      <c r="AQ24" s="472"/>
      <c r="AR24" s="514"/>
      <c r="AS24" s="471">
        <v>2990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12236631</v>
      </c>
      <c r="BO24" s="421"/>
      <c r="BP24" s="421"/>
      <c r="BQ24" s="421"/>
      <c r="BR24" s="421"/>
      <c r="BS24" s="421"/>
      <c r="BT24" s="421"/>
      <c r="BU24" s="422"/>
      <c r="BV24" s="420">
        <v>12032730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6350</v>
      </c>
      <c r="R25" s="472"/>
      <c r="S25" s="472"/>
      <c r="T25" s="472"/>
      <c r="U25" s="472"/>
      <c r="V25" s="514"/>
      <c r="W25" s="566"/>
      <c r="X25" s="567"/>
      <c r="Y25" s="568"/>
      <c r="Z25" s="470" t="s">
        <v>165</v>
      </c>
      <c r="AA25" s="450"/>
      <c r="AB25" s="450"/>
      <c r="AC25" s="450"/>
      <c r="AD25" s="450"/>
      <c r="AE25" s="450"/>
      <c r="AF25" s="450"/>
      <c r="AG25" s="451"/>
      <c r="AH25" s="471">
        <v>83</v>
      </c>
      <c r="AI25" s="472"/>
      <c r="AJ25" s="472"/>
      <c r="AK25" s="472"/>
      <c r="AL25" s="514"/>
      <c r="AM25" s="471">
        <v>251324</v>
      </c>
      <c r="AN25" s="472"/>
      <c r="AO25" s="472"/>
      <c r="AP25" s="472"/>
      <c r="AQ25" s="472"/>
      <c r="AR25" s="514"/>
      <c r="AS25" s="471">
        <v>3028</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2728016</v>
      </c>
      <c r="BO25" s="384"/>
      <c r="BP25" s="384"/>
      <c r="BQ25" s="384"/>
      <c r="BR25" s="384"/>
      <c r="BS25" s="384"/>
      <c r="BT25" s="384"/>
      <c r="BU25" s="385"/>
      <c r="BV25" s="383">
        <v>1446170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5768</v>
      </c>
      <c r="R26" s="472"/>
      <c r="S26" s="472"/>
      <c r="T26" s="472"/>
      <c r="U26" s="472"/>
      <c r="V26" s="514"/>
      <c r="W26" s="566"/>
      <c r="X26" s="567"/>
      <c r="Y26" s="568"/>
      <c r="Z26" s="470" t="s">
        <v>168</v>
      </c>
      <c r="AA26" s="572"/>
      <c r="AB26" s="572"/>
      <c r="AC26" s="572"/>
      <c r="AD26" s="572"/>
      <c r="AE26" s="572"/>
      <c r="AF26" s="572"/>
      <c r="AG26" s="573"/>
      <c r="AH26" s="471">
        <v>16</v>
      </c>
      <c r="AI26" s="472"/>
      <c r="AJ26" s="472"/>
      <c r="AK26" s="472"/>
      <c r="AL26" s="514"/>
      <c r="AM26" s="471">
        <v>40080</v>
      </c>
      <c r="AN26" s="472"/>
      <c r="AO26" s="472"/>
      <c r="AP26" s="472"/>
      <c r="AQ26" s="472"/>
      <c r="AR26" s="514"/>
      <c r="AS26" s="471">
        <v>2505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3836</v>
      </c>
      <c r="R27" s="472"/>
      <c r="S27" s="472"/>
      <c r="T27" s="472"/>
      <c r="U27" s="472"/>
      <c r="V27" s="514"/>
      <c r="W27" s="566"/>
      <c r="X27" s="567"/>
      <c r="Y27" s="568"/>
      <c r="Z27" s="470" t="s">
        <v>171</v>
      </c>
      <c r="AA27" s="450"/>
      <c r="AB27" s="450"/>
      <c r="AC27" s="450"/>
      <c r="AD27" s="450"/>
      <c r="AE27" s="450"/>
      <c r="AF27" s="450"/>
      <c r="AG27" s="451"/>
      <c r="AH27" s="471">
        <v>16</v>
      </c>
      <c r="AI27" s="472"/>
      <c r="AJ27" s="472"/>
      <c r="AK27" s="472"/>
      <c r="AL27" s="514"/>
      <c r="AM27" s="471">
        <v>49046</v>
      </c>
      <c r="AN27" s="472"/>
      <c r="AO27" s="472"/>
      <c r="AP27" s="472"/>
      <c r="AQ27" s="472"/>
      <c r="AR27" s="514"/>
      <c r="AS27" s="471">
        <v>3065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3127</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2562077</v>
      </c>
      <c r="BO28" s="384"/>
      <c r="BP28" s="384"/>
      <c r="BQ28" s="384"/>
      <c r="BR28" s="384"/>
      <c r="BS28" s="384"/>
      <c r="BT28" s="384"/>
      <c r="BU28" s="385"/>
      <c r="BV28" s="383">
        <v>2462025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14</v>
      </c>
      <c r="M29" s="472"/>
      <c r="N29" s="472"/>
      <c r="O29" s="472"/>
      <c r="P29" s="514"/>
      <c r="Q29" s="471">
        <v>2878</v>
      </c>
      <c r="R29" s="472"/>
      <c r="S29" s="472"/>
      <c r="T29" s="472"/>
      <c r="U29" s="472"/>
      <c r="V29" s="514"/>
      <c r="W29" s="569"/>
      <c r="X29" s="570"/>
      <c r="Y29" s="571"/>
      <c r="Z29" s="470" t="s">
        <v>177</v>
      </c>
      <c r="AA29" s="450"/>
      <c r="AB29" s="450"/>
      <c r="AC29" s="450"/>
      <c r="AD29" s="450"/>
      <c r="AE29" s="450"/>
      <c r="AF29" s="450"/>
      <c r="AG29" s="451"/>
      <c r="AH29" s="471">
        <v>417</v>
      </c>
      <c r="AI29" s="472"/>
      <c r="AJ29" s="472"/>
      <c r="AK29" s="472"/>
      <c r="AL29" s="514"/>
      <c r="AM29" s="471">
        <v>1248036</v>
      </c>
      <c r="AN29" s="472"/>
      <c r="AO29" s="472"/>
      <c r="AP29" s="472"/>
      <c r="AQ29" s="472"/>
      <c r="AR29" s="514"/>
      <c r="AS29" s="471">
        <v>2993</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426073</v>
      </c>
      <c r="BO29" s="421"/>
      <c r="BP29" s="421"/>
      <c r="BQ29" s="421"/>
      <c r="BR29" s="421"/>
      <c r="BS29" s="421"/>
      <c r="BT29" s="421"/>
      <c r="BU29" s="422"/>
      <c r="BV29" s="420">
        <v>366932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93.9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6721975</v>
      </c>
      <c r="BO30" s="540"/>
      <c r="BP30" s="540"/>
      <c r="BQ30" s="540"/>
      <c r="BR30" s="540"/>
      <c r="BS30" s="540"/>
      <c r="BT30" s="540"/>
      <c r="BU30" s="541"/>
      <c r="BV30" s="539">
        <v>6572335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五泉地域衛生施設組合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下越福祉行政組合（一般会計）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〃（老人ホーム特別会計）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〃（保健施設特別会計）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新潟県市町村総合事務組合（一般会計）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〃（職員退職手当支給事業特別会計）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〃（消防団員等公務災害補償事業特別会計）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〃（消防賞じゅつ金支給事業特別会計）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〃（非常勤職員公務災害補償等特別会計）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〃（交通災害共済事業特別会計）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WCmzcDYXJioEuvO9SBCImcRYBBTH67I1qg27tj5jwEWQWBndXun9dOqp8o+sgfsZnC7qLyBdIaO6giRIcSq96A==" saltValue="RKNvs++q0d7sx+lPiL47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62" t="s">
        <v>532</v>
      </c>
      <c r="D34" s="1162"/>
      <c r="E34" s="1163"/>
      <c r="F34" s="32">
        <v>5.55</v>
      </c>
      <c r="G34" s="33">
        <v>4.4000000000000004</v>
      </c>
      <c r="H34" s="33">
        <v>6.87</v>
      </c>
      <c r="I34" s="33">
        <v>8.75</v>
      </c>
      <c r="J34" s="34">
        <v>9.17</v>
      </c>
      <c r="K34" s="22"/>
      <c r="L34" s="22"/>
      <c r="M34" s="22"/>
      <c r="N34" s="22"/>
      <c r="O34" s="22"/>
      <c r="P34" s="22"/>
    </row>
    <row r="35" spans="1:16" ht="39" customHeight="1" x14ac:dyDescent="0.25">
      <c r="A35" s="22"/>
      <c r="B35" s="35"/>
      <c r="C35" s="1158" t="s">
        <v>533</v>
      </c>
      <c r="D35" s="1158"/>
      <c r="E35" s="1159"/>
      <c r="F35" s="36">
        <v>6.74</v>
      </c>
      <c r="G35" s="37">
        <v>7.3</v>
      </c>
      <c r="H35" s="37">
        <v>7.08</v>
      </c>
      <c r="I35" s="37">
        <v>7.75</v>
      </c>
      <c r="J35" s="38">
        <v>7.68</v>
      </c>
      <c r="K35" s="22"/>
      <c r="L35" s="22"/>
      <c r="M35" s="22"/>
      <c r="N35" s="22"/>
      <c r="O35" s="22"/>
      <c r="P35" s="22"/>
    </row>
    <row r="36" spans="1:16" ht="39" customHeight="1" x14ac:dyDescent="0.25">
      <c r="A36" s="22"/>
      <c r="B36" s="35"/>
      <c r="C36" s="1158" t="s">
        <v>534</v>
      </c>
      <c r="D36" s="1158"/>
      <c r="E36" s="1159"/>
      <c r="F36" s="36">
        <v>1.0900000000000001</v>
      </c>
      <c r="G36" s="37">
        <v>1.61</v>
      </c>
      <c r="H36" s="37">
        <v>1.9</v>
      </c>
      <c r="I36" s="37">
        <v>2.35</v>
      </c>
      <c r="J36" s="38">
        <v>2.75</v>
      </c>
      <c r="K36" s="22"/>
      <c r="L36" s="22"/>
      <c r="M36" s="22"/>
      <c r="N36" s="22"/>
      <c r="O36" s="22"/>
      <c r="P36" s="22"/>
    </row>
    <row r="37" spans="1:16" ht="39" customHeight="1" x14ac:dyDescent="0.25">
      <c r="A37" s="22"/>
      <c r="B37" s="35"/>
      <c r="C37" s="1158" t="s">
        <v>535</v>
      </c>
      <c r="D37" s="1158"/>
      <c r="E37" s="1159"/>
      <c r="F37" s="36">
        <v>1.04</v>
      </c>
      <c r="G37" s="37">
        <v>1.26</v>
      </c>
      <c r="H37" s="37">
        <v>1.18</v>
      </c>
      <c r="I37" s="37">
        <v>1.47</v>
      </c>
      <c r="J37" s="38">
        <v>1.7</v>
      </c>
      <c r="K37" s="22"/>
      <c r="L37" s="22"/>
      <c r="M37" s="22"/>
      <c r="N37" s="22"/>
      <c r="O37" s="22"/>
      <c r="P37" s="22"/>
    </row>
    <row r="38" spans="1:16" ht="39" customHeight="1" x14ac:dyDescent="0.25">
      <c r="A38" s="22"/>
      <c r="B38" s="35"/>
      <c r="C38" s="1158" t="s">
        <v>536</v>
      </c>
      <c r="D38" s="1158"/>
      <c r="E38" s="1159"/>
      <c r="F38" s="36">
        <v>1.26</v>
      </c>
      <c r="G38" s="37">
        <v>1.27</v>
      </c>
      <c r="H38" s="37">
        <v>1.74</v>
      </c>
      <c r="I38" s="37">
        <v>1.31</v>
      </c>
      <c r="J38" s="38">
        <v>0.97</v>
      </c>
      <c r="K38" s="22"/>
      <c r="L38" s="22"/>
      <c r="M38" s="22"/>
      <c r="N38" s="22"/>
      <c r="O38" s="22"/>
      <c r="P38" s="22"/>
    </row>
    <row r="39" spans="1:16" ht="39" customHeight="1" x14ac:dyDescent="0.25">
      <c r="A39" s="22"/>
      <c r="B39" s="35"/>
      <c r="C39" s="1158" t="s">
        <v>537</v>
      </c>
      <c r="D39" s="1158"/>
      <c r="E39" s="1159"/>
      <c r="F39" s="36">
        <v>0.39</v>
      </c>
      <c r="G39" s="37">
        <v>0.38</v>
      </c>
      <c r="H39" s="37">
        <v>0.37</v>
      </c>
      <c r="I39" s="37">
        <v>0.34</v>
      </c>
      <c r="J39" s="38">
        <v>0.23</v>
      </c>
      <c r="K39" s="22"/>
      <c r="L39" s="22"/>
      <c r="M39" s="22"/>
      <c r="N39" s="22"/>
      <c r="O39" s="22"/>
      <c r="P39" s="22"/>
    </row>
    <row r="40" spans="1:16" ht="39" customHeight="1" x14ac:dyDescent="0.25">
      <c r="A40" s="22"/>
      <c r="B40" s="35"/>
      <c r="C40" s="1158" t="s">
        <v>538</v>
      </c>
      <c r="D40" s="1158"/>
      <c r="E40" s="1159"/>
      <c r="F40" s="36">
        <v>0.05</v>
      </c>
      <c r="G40" s="37">
        <v>0.06</v>
      </c>
      <c r="H40" s="37">
        <v>0.06</v>
      </c>
      <c r="I40" s="37">
        <v>0.08</v>
      </c>
      <c r="J40" s="38">
        <v>7.0000000000000007E-2</v>
      </c>
      <c r="K40" s="22"/>
      <c r="L40" s="22"/>
      <c r="M40" s="22"/>
      <c r="N40" s="22"/>
      <c r="O40" s="22"/>
      <c r="P40" s="22"/>
    </row>
    <row r="41" spans="1:16" ht="39" customHeight="1" x14ac:dyDescent="0.25">
      <c r="A41" s="22"/>
      <c r="B41" s="35"/>
      <c r="C41" s="1158"/>
      <c r="D41" s="1158"/>
      <c r="E41" s="1159"/>
      <c r="F41" s="36"/>
      <c r="G41" s="37"/>
      <c r="H41" s="37"/>
      <c r="I41" s="37"/>
      <c r="J41" s="38"/>
      <c r="K41" s="22"/>
      <c r="L41" s="22"/>
      <c r="M41" s="22"/>
      <c r="N41" s="22"/>
      <c r="O41" s="22"/>
      <c r="P41" s="22"/>
    </row>
    <row r="42" spans="1:16" ht="39" customHeight="1" x14ac:dyDescent="0.25">
      <c r="A42" s="22"/>
      <c r="B42" s="39"/>
      <c r="C42" s="1158" t="s">
        <v>539</v>
      </c>
      <c r="D42" s="1158"/>
      <c r="E42" s="1159"/>
      <c r="F42" s="36" t="s">
        <v>486</v>
      </c>
      <c r="G42" s="37" t="s">
        <v>486</v>
      </c>
      <c r="H42" s="37" t="s">
        <v>486</v>
      </c>
      <c r="I42" s="37" t="s">
        <v>486</v>
      </c>
      <c r="J42" s="38" t="s">
        <v>486</v>
      </c>
      <c r="K42" s="22"/>
      <c r="L42" s="22"/>
      <c r="M42" s="22"/>
      <c r="N42" s="22"/>
      <c r="O42" s="22"/>
      <c r="P42" s="22"/>
    </row>
    <row r="43" spans="1:16" ht="39" customHeight="1" thickBot="1" x14ac:dyDescent="0.3">
      <c r="A43" s="22"/>
      <c r="B43" s="40"/>
      <c r="C43" s="1160" t="s">
        <v>540</v>
      </c>
      <c r="D43" s="1160"/>
      <c r="E43" s="1161"/>
      <c r="F43" s="41">
        <v>0.01</v>
      </c>
      <c r="G43" s="42">
        <v>0.01</v>
      </c>
      <c r="H43" s="42">
        <v>0.01</v>
      </c>
      <c r="I43" s="42">
        <v>0</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YItfnFFBj+eSv7SlqSWadSsAxl9rrw0F0ybdL8QW8VHXX3cejC5DC9x5kp4KybZPTZAEAcAEr3AaFL79pM3wQ==" saltValue="uPT8LRYLGaAguxDLro7r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2293</v>
      </c>
      <c r="L45" s="58">
        <v>2379</v>
      </c>
      <c r="M45" s="58">
        <v>2412</v>
      </c>
      <c r="N45" s="58">
        <v>2384</v>
      </c>
      <c r="O45" s="59">
        <v>2136</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5">
      <c r="A48" s="46"/>
      <c r="B48" s="1166"/>
      <c r="C48" s="1167"/>
      <c r="D48" s="60"/>
      <c r="E48" s="1172" t="s">
        <v>13</v>
      </c>
      <c r="F48" s="1172"/>
      <c r="G48" s="1172"/>
      <c r="H48" s="1172"/>
      <c r="I48" s="1172"/>
      <c r="J48" s="1173"/>
      <c r="K48" s="61">
        <v>932</v>
      </c>
      <c r="L48" s="62">
        <v>920</v>
      </c>
      <c r="M48" s="62">
        <v>942</v>
      </c>
      <c r="N48" s="62">
        <v>971</v>
      </c>
      <c r="O48" s="63">
        <v>1028</v>
      </c>
      <c r="P48" s="46"/>
      <c r="Q48" s="46"/>
      <c r="R48" s="46"/>
      <c r="S48" s="46"/>
      <c r="T48" s="46"/>
      <c r="U48" s="46"/>
    </row>
    <row r="49" spans="1:21" ht="30.75" customHeight="1" x14ac:dyDescent="0.25">
      <c r="A49" s="46"/>
      <c r="B49" s="1166"/>
      <c r="C49" s="1167"/>
      <c r="D49" s="60"/>
      <c r="E49" s="1172" t="s">
        <v>14</v>
      </c>
      <c r="F49" s="1172"/>
      <c r="G49" s="1172"/>
      <c r="H49" s="1172"/>
      <c r="I49" s="1172"/>
      <c r="J49" s="1173"/>
      <c r="K49" s="61">
        <v>17</v>
      </c>
      <c r="L49" s="62">
        <v>17</v>
      </c>
      <c r="M49" s="62">
        <v>22</v>
      </c>
      <c r="N49" s="62">
        <v>29</v>
      </c>
      <c r="O49" s="63">
        <v>24</v>
      </c>
      <c r="P49" s="46"/>
      <c r="Q49" s="46"/>
      <c r="R49" s="46"/>
      <c r="S49" s="46"/>
      <c r="T49" s="46"/>
      <c r="U49" s="46"/>
    </row>
    <row r="50" spans="1:21" ht="30.75" customHeight="1" x14ac:dyDescent="0.25">
      <c r="A50" s="46"/>
      <c r="B50" s="1166"/>
      <c r="C50" s="1167"/>
      <c r="D50" s="60"/>
      <c r="E50" s="1172" t="s">
        <v>15</v>
      </c>
      <c r="F50" s="1172"/>
      <c r="G50" s="1172"/>
      <c r="H50" s="1172"/>
      <c r="I50" s="1172"/>
      <c r="J50" s="1173"/>
      <c r="K50" s="61">
        <v>20</v>
      </c>
      <c r="L50" s="62">
        <v>9</v>
      </c>
      <c r="M50" s="62">
        <v>0</v>
      </c>
      <c r="N50" s="62">
        <v>0</v>
      </c>
      <c r="O50" s="63" t="s">
        <v>486</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2408</v>
      </c>
      <c r="L52" s="62">
        <v>2442</v>
      </c>
      <c r="M52" s="62">
        <v>2396</v>
      </c>
      <c r="N52" s="62">
        <v>2206</v>
      </c>
      <c r="O52" s="63">
        <v>2114</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854</v>
      </c>
      <c r="L53" s="67">
        <v>883</v>
      </c>
      <c r="M53" s="67">
        <v>980</v>
      </c>
      <c r="N53" s="67">
        <v>1178</v>
      </c>
      <c r="O53" s="68">
        <v>1074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v2hL2w6pgtOK+J4Lu8jUG48KJEe3e5LYqGXpkLL9q9Mba2uw1RmL2Mz5JTz0o+VSRvvKIrFnFT6/faM80RDcA==" saltValue="2OiBD8YgCFqks6eXbl7J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95" t="s">
        <v>30</v>
      </c>
      <c r="C41" s="1196"/>
      <c r="D41" s="103"/>
      <c r="E41" s="1201" t="s">
        <v>31</v>
      </c>
      <c r="F41" s="1201"/>
      <c r="G41" s="1201"/>
      <c r="H41" s="1202"/>
      <c r="I41" s="342">
        <v>22464</v>
      </c>
      <c r="J41" s="343">
        <v>21737</v>
      </c>
      <c r="K41" s="343">
        <v>20729</v>
      </c>
      <c r="L41" s="343">
        <v>19736</v>
      </c>
      <c r="M41" s="344">
        <v>19178</v>
      </c>
    </row>
    <row r="42" spans="2:13" ht="27.75" customHeight="1" x14ac:dyDescent="0.25">
      <c r="B42" s="1197"/>
      <c r="C42" s="1198"/>
      <c r="D42" s="104"/>
      <c r="E42" s="1203" t="s">
        <v>32</v>
      </c>
      <c r="F42" s="1203"/>
      <c r="G42" s="1203"/>
      <c r="H42" s="1204"/>
      <c r="I42" s="345">
        <v>9</v>
      </c>
      <c r="J42" s="346" t="s">
        <v>486</v>
      </c>
      <c r="K42" s="346" t="s">
        <v>486</v>
      </c>
      <c r="L42" s="346" t="s">
        <v>486</v>
      </c>
      <c r="M42" s="347" t="s">
        <v>486</v>
      </c>
    </row>
    <row r="43" spans="2:13" ht="27.75" customHeight="1" x14ac:dyDescent="0.25">
      <c r="B43" s="1197"/>
      <c r="C43" s="1198"/>
      <c r="D43" s="104"/>
      <c r="E43" s="1203" t="s">
        <v>33</v>
      </c>
      <c r="F43" s="1203"/>
      <c r="G43" s="1203"/>
      <c r="H43" s="1204"/>
      <c r="I43" s="345">
        <v>21411</v>
      </c>
      <c r="J43" s="346">
        <v>20312</v>
      </c>
      <c r="K43" s="346">
        <v>18692</v>
      </c>
      <c r="L43" s="346">
        <v>17757</v>
      </c>
      <c r="M43" s="347">
        <v>17302</v>
      </c>
    </row>
    <row r="44" spans="2:13" ht="27.75" customHeight="1" x14ac:dyDescent="0.25">
      <c r="B44" s="1197"/>
      <c r="C44" s="1198"/>
      <c r="D44" s="104"/>
      <c r="E44" s="1203" t="s">
        <v>34</v>
      </c>
      <c r="F44" s="1203"/>
      <c r="G44" s="1203"/>
      <c r="H44" s="1204"/>
      <c r="I44" s="345">
        <v>328</v>
      </c>
      <c r="J44" s="346">
        <v>348</v>
      </c>
      <c r="K44" s="346">
        <v>385</v>
      </c>
      <c r="L44" s="346">
        <v>373</v>
      </c>
      <c r="M44" s="347">
        <v>352</v>
      </c>
    </row>
    <row r="45" spans="2:13" ht="27.75" customHeight="1" x14ac:dyDescent="0.25">
      <c r="B45" s="1197"/>
      <c r="C45" s="1198"/>
      <c r="D45" s="104"/>
      <c r="E45" s="1203" t="s">
        <v>35</v>
      </c>
      <c r="F45" s="1203"/>
      <c r="G45" s="1203"/>
      <c r="H45" s="1204"/>
      <c r="I45" s="345">
        <v>4680</v>
      </c>
      <c r="J45" s="346">
        <v>4705</v>
      </c>
      <c r="K45" s="346">
        <v>4604</v>
      </c>
      <c r="L45" s="346">
        <v>4163</v>
      </c>
      <c r="M45" s="347">
        <v>3827</v>
      </c>
    </row>
    <row r="46" spans="2:13" ht="27.75" customHeight="1" x14ac:dyDescent="0.25">
      <c r="B46" s="1197"/>
      <c r="C46" s="1198"/>
      <c r="D46" s="105"/>
      <c r="E46" s="1203" t="s">
        <v>36</v>
      </c>
      <c r="F46" s="1203"/>
      <c r="G46" s="1203"/>
      <c r="H46" s="1204"/>
      <c r="I46" s="345" t="s">
        <v>486</v>
      </c>
      <c r="J46" s="346" t="s">
        <v>486</v>
      </c>
      <c r="K46" s="346" t="s">
        <v>486</v>
      </c>
      <c r="L46" s="346" t="s">
        <v>486</v>
      </c>
      <c r="M46" s="347" t="s">
        <v>486</v>
      </c>
    </row>
    <row r="47" spans="2:13" ht="27.75" customHeight="1" x14ac:dyDescent="0.25">
      <c r="B47" s="1197"/>
      <c r="C47" s="1198"/>
      <c r="D47" s="106"/>
      <c r="E47" s="1205" t="s">
        <v>37</v>
      </c>
      <c r="F47" s="1206"/>
      <c r="G47" s="1206"/>
      <c r="H47" s="1207"/>
      <c r="I47" s="345" t="s">
        <v>486</v>
      </c>
      <c r="J47" s="346" t="s">
        <v>486</v>
      </c>
      <c r="K47" s="346" t="s">
        <v>486</v>
      </c>
      <c r="L47" s="346" t="s">
        <v>486</v>
      </c>
      <c r="M47" s="347" t="s">
        <v>486</v>
      </c>
    </row>
    <row r="48" spans="2:13" ht="27.75" customHeight="1" x14ac:dyDescent="0.25">
      <c r="B48" s="1197"/>
      <c r="C48" s="1198"/>
      <c r="D48" s="104"/>
      <c r="E48" s="1203" t="s">
        <v>38</v>
      </c>
      <c r="F48" s="1203"/>
      <c r="G48" s="1203"/>
      <c r="H48" s="1204"/>
      <c r="I48" s="345" t="s">
        <v>486</v>
      </c>
      <c r="J48" s="346" t="s">
        <v>486</v>
      </c>
      <c r="K48" s="346" t="s">
        <v>486</v>
      </c>
      <c r="L48" s="346" t="s">
        <v>486</v>
      </c>
      <c r="M48" s="347" t="s">
        <v>486</v>
      </c>
    </row>
    <row r="49" spans="2:13" ht="27.75" customHeight="1" x14ac:dyDescent="0.25">
      <c r="B49" s="1199"/>
      <c r="C49" s="1200"/>
      <c r="D49" s="104"/>
      <c r="E49" s="1203" t="s">
        <v>39</v>
      </c>
      <c r="F49" s="1203"/>
      <c r="G49" s="1203"/>
      <c r="H49" s="1204"/>
      <c r="I49" s="345" t="s">
        <v>486</v>
      </c>
      <c r="J49" s="346" t="s">
        <v>486</v>
      </c>
      <c r="K49" s="346" t="s">
        <v>486</v>
      </c>
      <c r="L49" s="346" t="s">
        <v>486</v>
      </c>
      <c r="M49" s="347" t="s">
        <v>486</v>
      </c>
    </row>
    <row r="50" spans="2:13" ht="27.75" customHeight="1" x14ac:dyDescent="0.25">
      <c r="B50" s="1208" t="s">
        <v>40</v>
      </c>
      <c r="C50" s="1209"/>
      <c r="D50" s="107"/>
      <c r="E50" s="1203" t="s">
        <v>41</v>
      </c>
      <c r="F50" s="1203"/>
      <c r="G50" s="1203"/>
      <c r="H50" s="1204"/>
      <c r="I50" s="345">
        <v>5624</v>
      </c>
      <c r="J50" s="346">
        <v>5721</v>
      </c>
      <c r="K50" s="346">
        <v>6805</v>
      </c>
      <c r="L50" s="346">
        <v>7749</v>
      </c>
      <c r="M50" s="347">
        <v>8461</v>
      </c>
    </row>
    <row r="51" spans="2:13" ht="27.75" customHeight="1" x14ac:dyDescent="0.25">
      <c r="B51" s="1197"/>
      <c r="C51" s="1198"/>
      <c r="D51" s="104"/>
      <c r="E51" s="1203" t="s">
        <v>42</v>
      </c>
      <c r="F51" s="1203"/>
      <c r="G51" s="1203"/>
      <c r="H51" s="1204"/>
      <c r="I51" s="345">
        <v>1692</v>
      </c>
      <c r="J51" s="346">
        <v>1535</v>
      </c>
      <c r="K51" s="346">
        <v>1380</v>
      </c>
      <c r="L51" s="346">
        <v>1225</v>
      </c>
      <c r="M51" s="347">
        <v>1071</v>
      </c>
    </row>
    <row r="52" spans="2:13" ht="27.75" customHeight="1" x14ac:dyDescent="0.25">
      <c r="B52" s="1199"/>
      <c r="C52" s="1200"/>
      <c r="D52" s="104"/>
      <c r="E52" s="1203" t="s">
        <v>43</v>
      </c>
      <c r="F52" s="1203"/>
      <c r="G52" s="1203"/>
      <c r="H52" s="1204"/>
      <c r="I52" s="345">
        <v>27725</v>
      </c>
      <c r="J52" s="346">
        <v>26820</v>
      </c>
      <c r="K52" s="346">
        <v>25568</v>
      </c>
      <c r="L52" s="346">
        <v>24915</v>
      </c>
      <c r="M52" s="347">
        <v>24695</v>
      </c>
    </row>
    <row r="53" spans="2:13" ht="27.75" customHeight="1" thickBot="1" x14ac:dyDescent="0.3">
      <c r="B53" s="1210" t="s">
        <v>19</v>
      </c>
      <c r="C53" s="1211"/>
      <c r="D53" s="108"/>
      <c r="E53" s="1212" t="s">
        <v>44</v>
      </c>
      <c r="F53" s="1212"/>
      <c r="G53" s="1212"/>
      <c r="H53" s="1213"/>
      <c r="I53" s="348">
        <v>13851</v>
      </c>
      <c r="J53" s="349">
        <v>13026</v>
      </c>
      <c r="K53" s="349">
        <v>10657</v>
      </c>
      <c r="L53" s="349">
        <v>8141</v>
      </c>
      <c r="M53" s="350">
        <v>6433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UexjtJER0TV71+mNpmR8w/UzaEO6i5PMNNtwDXYU8qZaRLy2H+Y8NkOkOEg1A0sLmrDA6xMYeQet32Go/KQkrg==" saltValue="1l4bJvv0FhmKy/Npx0Q8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222" t="s">
        <v>46</v>
      </c>
      <c r="D55" s="1222"/>
      <c r="E55" s="1223"/>
      <c r="F55" s="120">
        <v>2362</v>
      </c>
      <c r="G55" s="120">
        <v>2462</v>
      </c>
      <c r="H55" s="121">
        <v>2562</v>
      </c>
    </row>
    <row r="56" spans="2:8" ht="52.5" customHeight="1" x14ac:dyDescent="0.25">
      <c r="B56" s="122"/>
      <c r="C56" s="1224" t="s">
        <v>47</v>
      </c>
      <c r="D56" s="1224"/>
      <c r="E56" s="1225"/>
      <c r="F56" s="123">
        <v>367</v>
      </c>
      <c r="G56" s="123">
        <v>367</v>
      </c>
      <c r="H56" s="124">
        <v>426</v>
      </c>
    </row>
    <row r="57" spans="2:8" ht="53.25" customHeight="1" x14ac:dyDescent="0.25">
      <c r="B57" s="122"/>
      <c r="C57" s="1226" t="s">
        <v>48</v>
      </c>
      <c r="D57" s="1226"/>
      <c r="E57" s="1227"/>
      <c r="F57" s="125">
        <v>5717</v>
      </c>
      <c r="G57" s="125">
        <v>6572</v>
      </c>
      <c r="H57" s="126">
        <v>6722</v>
      </c>
    </row>
    <row r="58" spans="2:8" ht="45.75" customHeight="1" x14ac:dyDescent="0.25">
      <c r="B58" s="127"/>
      <c r="C58" s="1214" t="s">
        <v>559</v>
      </c>
      <c r="D58" s="1215"/>
      <c r="E58" s="1216"/>
      <c r="F58" s="128">
        <v>1223</v>
      </c>
      <c r="G58" s="128">
        <v>1523</v>
      </c>
      <c r="H58" s="129">
        <v>2173</v>
      </c>
    </row>
    <row r="59" spans="2:8" ht="45.75" customHeight="1" x14ac:dyDescent="0.25">
      <c r="B59" s="127"/>
      <c r="C59" s="1214" t="s">
        <v>560</v>
      </c>
      <c r="D59" s="1215"/>
      <c r="E59" s="1216"/>
      <c r="F59" s="128">
        <v>1027</v>
      </c>
      <c r="G59" s="128">
        <v>1300</v>
      </c>
      <c r="H59" s="129">
        <v>1789</v>
      </c>
    </row>
    <row r="60" spans="2:8" ht="45.75" customHeight="1" x14ac:dyDescent="0.25">
      <c r="B60" s="127"/>
      <c r="C60" s="1214" t="s">
        <v>561</v>
      </c>
      <c r="D60" s="1215"/>
      <c r="E60" s="1216"/>
      <c r="F60" s="128">
        <v>1970</v>
      </c>
      <c r="G60" s="128">
        <v>1970</v>
      </c>
      <c r="H60" s="129">
        <v>1578</v>
      </c>
    </row>
    <row r="61" spans="2:8" ht="45.75" customHeight="1" x14ac:dyDescent="0.25">
      <c r="B61" s="127"/>
      <c r="C61" s="1214" t="s">
        <v>562</v>
      </c>
      <c r="D61" s="1215"/>
      <c r="E61" s="1216"/>
      <c r="F61" s="128">
        <v>605</v>
      </c>
      <c r="G61" s="128">
        <v>617</v>
      </c>
      <c r="H61" s="129">
        <v>559</v>
      </c>
    </row>
    <row r="62" spans="2:8" ht="45.75" customHeight="1" thickBot="1" x14ac:dyDescent="0.3">
      <c r="B62" s="130"/>
      <c r="C62" s="1217" t="s">
        <v>563</v>
      </c>
      <c r="D62" s="1218"/>
      <c r="E62" s="1219"/>
      <c r="F62" s="131">
        <v>661</v>
      </c>
      <c r="G62" s="131">
        <v>911</v>
      </c>
      <c r="H62" s="132">
        <v>345</v>
      </c>
    </row>
    <row r="63" spans="2:8" ht="52.5" customHeight="1" thickBot="1" x14ac:dyDescent="0.3">
      <c r="B63" s="133"/>
      <c r="C63" s="1220" t="s">
        <v>49</v>
      </c>
      <c r="D63" s="1220"/>
      <c r="E63" s="1221"/>
      <c r="F63" s="134">
        <v>8446</v>
      </c>
      <c r="G63" s="134">
        <v>9401</v>
      </c>
      <c r="H63" s="135">
        <v>9710</v>
      </c>
    </row>
    <row r="64" spans="2:8" ht="12.75" x14ac:dyDescent="0.25"/>
  </sheetData>
  <sheetProtection algorithmName="SHA-512" hashValue="rPkTTGCb4curJN4EvgGVXCZZ/gzCVJabD14PLT3riCp0QljxUdq59MgLAOuJ1FPGVmKtrteF8K68BioFwQaCGA==" saltValue="j0BW+7j+r+KA1U4G64d1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50" t="s">
        <v>566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2.75" x14ac:dyDescent="0.25">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2.75" x14ac:dyDescent="0.25">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2.75" x14ac:dyDescent="0.25">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2.75" x14ac:dyDescent="0.25">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567</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568</v>
      </c>
      <c r="AO51" s="1231"/>
      <c r="AP51" s="1231"/>
      <c r="AQ51" s="1231"/>
      <c r="AR51" s="1231"/>
      <c r="AS51" s="1231"/>
      <c r="AT51" s="1231"/>
      <c r="AU51" s="1231"/>
      <c r="AV51" s="1231"/>
      <c r="AW51" s="1231"/>
      <c r="AX51" s="1231"/>
      <c r="AY51" s="1231"/>
      <c r="AZ51" s="1231"/>
      <c r="BA51" s="1231"/>
      <c r="BB51" s="1231" t="s">
        <v>569</v>
      </c>
      <c r="BC51" s="1231"/>
      <c r="BD51" s="1231"/>
      <c r="BE51" s="1231"/>
      <c r="BF51" s="1231"/>
      <c r="BG51" s="1231"/>
      <c r="BH51" s="1231"/>
      <c r="BI51" s="1231"/>
      <c r="BJ51" s="1231"/>
      <c r="BK51" s="1231"/>
      <c r="BL51" s="1231"/>
      <c r="BM51" s="1231"/>
      <c r="BN51" s="1231"/>
      <c r="BO51" s="1231"/>
      <c r="BP51" s="1228">
        <v>135.19999999999999</v>
      </c>
      <c r="BQ51" s="1228"/>
      <c r="BR51" s="1228"/>
      <c r="BS51" s="1228"/>
      <c r="BT51" s="1228"/>
      <c r="BU51" s="1228"/>
      <c r="BV51" s="1228"/>
      <c r="BW51" s="1228"/>
      <c r="BX51" s="1228">
        <v>124.1</v>
      </c>
      <c r="BY51" s="1228"/>
      <c r="BZ51" s="1228"/>
      <c r="CA51" s="1228"/>
      <c r="CB51" s="1228"/>
      <c r="CC51" s="1228"/>
      <c r="CD51" s="1228"/>
      <c r="CE51" s="1228"/>
      <c r="CF51" s="1228">
        <v>96.5</v>
      </c>
      <c r="CG51" s="1228"/>
      <c r="CH51" s="1228"/>
      <c r="CI51" s="1228"/>
      <c r="CJ51" s="1228"/>
      <c r="CK51" s="1228"/>
      <c r="CL51" s="1228"/>
      <c r="CM51" s="1228"/>
      <c r="CN51" s="1228">
        <v>75</v>
      </c>
      <c r="CO51" s="1228"/>
      <c r="CP51" s="1228"/>
      <c r="CQ51" s="1228"/>
      <c r="CR51" s="1228"/>
      <c r="CS51" s="1228"/>
      <c r="CT51" s="1228"/>
      <c r="CU51" s="1228"/>
      <c r="CV51" s="1228">
        <v>58.4</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570</v>
      </c>
      <c r="BC53" s="1231"/>
      <c r="BD53" s="1231"/>
      <c r="BE53" s="1231"/>
      <c r="BF53" s="1231"/>
      <c r="BG53" s="1231"/>
      <c r="BH53" s="1231"/>
      <c r="BI53" s="1231"/>
      <c r="BJ53" s="1231"/>
      <c r="BK53" s="1231"/>
      <c r="BL53" s="1231"/>
      <c r="BM53" s="1231"/>
      <c r="BN53" s="1231"/>
      <c r="BO53" s="1231"/>
      <c r="BP53" s="1228">
        <v>62.1</v>
      </c>
      <c r="BQ53" s="1228"/>
      <c r="BR53" s="1228"/>
      <c r="BS53" s="1228"/>
      <c r="BT53" s="1228"/>
      <c r="BU53" s="1228"/>
      <c r="BV53" s="1228"/>
      <c r="BW53" s="1228"/>
      <c r="BX53" s="1228">
        <v>63.5</v>
      </c>
      <c r="BY53" s="1228"/>
      <c r="BZ53" s="1228"/>
      <c r="CA53" s="1228"/>
      <c r="CB53" s="1228"/>
      <c r="CC53" s="1228"/>
      <c r="CD53" s="1228"/>
      <c r="CE53" s="1228"/>
      <c r="CF53" s="1228">
        <v>64.599999999999994</v>
      </c>
      <c r="CG53" s="1228"/>
      <c r="CH53" s="1228"/>
      <c r="CI53" s="1228"/>
      <c r="CJ53" s="1228"/>
      <c r="CK53" s="1228"/>
      <c r="CL53" s="1228"/>
      <c r="CM53" s="1228"/>
      <c r="CN53" s="1228">
        <v>65.7</v>
      </c>
      <c r="CO53" s="1228"/>
      <c r="CP53" s="1228"/>
      <c r="CQ53" s="1228"/>
      <c r="CR53" s="1228"/>
      <c r="CS53" s="1228"/>
      <c r="CT53" s="1228"/>
      <c r="CU53" s="1228"/>
      <c r="CV53" s="1228">
        <v>67.3</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571</v>
      </c>
      <c r="AO55" s="1233"/>
      <c r="AP55" s="1233"/>
      <c r="AQ55" s="1233"/>
      <c r="AR55" s="1233"/>
      <c r="AS55" s="1233"/>
      <c r="AT55" s="1233"/>
      <c r="AU55" s="1233"/>
      <c r="AV55" s="1233"/>
      <c r="AW55" s="1233"/>
      <c r="AX55" s="1233"/>
      <c r="AY55" s="1233"/>
      <c r="AZ55" s="1233"/>
      <c r="BA55" s="1233"/>
      <c r="BB55" s="1231" t="s">
        <v>569</v>
      </c>
      <c r="BC55" s="1231"/>
      <c r="BD55" s="1231"/>
      <c r="BE55" s="1231"/>
      <c r="BF55" s="1231"/>
      <c r="BG55" s="1231"/>
      <c r="BH55" s="1231"/>
      <c r="BI55" s="1231"/>
      <c r="BJ55" s="1231"/>
      <c r="BK55" s="1231"/>
      <c r="BL55" s="1231"/>
      <c r="BM55" s="1231"/>
      <c r="BN55" s="1231"/>
      <c r="BO55" s="1231"/>
      <c r="BP55" s="1228">
        <v>14.9</v>
      </c>
      <c r="BQ55" s="1228"/>
      <c r="BR55" s="1228"/>
      <c r="BS55" s="1228"/>
      <c r="BT55" s="1228"/>
      <c r="BU55" s="1228"/>
      <c r="BV55" s="1228"/>
      <c r="BW55" s="1228"/>
      <c r="BX55" s="1228">
        <v>14.5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570</v>
      </c>
      <c r="BC57" s="1231"/>
      <c r="BD57" s="1231"/>
      <c r="BE57" s="1231"/>
      <c r="BF57" s="1231"/>
      <c r="BG57" s="1231"/>
      <c r="BH57" s="1231"/>
      <c r="BI57" s="1231"/>
      <c r="BJ57" s="1231"/>
      <c r="BK57" s="1231"/>
      <c r="BL57" s="1231"/>
      <c r="BM57" s="1231"/>
      <c r="BN57" s="1231"/>
      <c r="BO57" s="1231"/>
      <c r="BP57" s="1228">
        <v>58.5</v>
      </c>
      <c r="BQ57" s="1228"/>
      <c r="BR57" s="1228"/>
      <c r="BS57" s="1228"/>
      <c r="BT57" s="1228"/>
      <c r="BU57" s="1228"/>
      <c r="BV57" s="1228"/>
      <c r="BW57" s="1228"/>
      <c r="BX57" s="1228">
        <v>58.9</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572</v>
      </c>
    </row>
    <row r="64" spans="1:109" ht="12.75" x14ac:dyDescent="0.25">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567</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568</v>
      </c>
      <c r="AO73" s="1231"/>
      <c r="AP73" s="1231"/>
      <c r="AQ73" s="1231"/>
      <c r="AR73" s="1231"/>
      <c r="AS73" s="1231"/>
      <c r="AT73" s="1231"/>
      <c r="AU73" s="1231"/>
      <c r="AV73" s="1231"/>
      <c r="AW73" s="1231"/>
      <c r="AX73" s="1231"/>
      <c r="AY73" s="1231"/>
      <c r="AZ73" s="1231"/>
      <c r="BA73" s="1231"/>
      <c r="BB73" s="1231" t="s">
        <v>569</v>
      </c>
      <c r="BC73" s="1231"/>
      <c r="BD73" s="1231"/>
      <c r="BE73" s="1231"/>
      <c r="BF73" s="1231"/>
      <c r="BG73" s="1231"/>
      <c r="BH73" s="1231"/>
      <c r="BI73" s="1231"/>
      <c r="BJ73" s="1231"/>
      <c r="BK73" s="1231"/>
      <c r="BL73" s="1231"/>
      <c r="BM73" s="1231"/>
      <c r="BN73" s="1231"/>
      <c r="BO73" s="1231"/>
      <c r="BP73" s="1228">
        <v>135.19999999999999</v>
      </c>
      <c r="BQ73" s="1228"/>
      <c r="BR73" s="1228"/>
      <c r="BS73" s="1228"/>
      <c r="BT73" s="1228"/>
      <c r="BU73" s="1228"/>
      <c r="BV73" s="1228"/>
      <c r="BW73" s="1228"/>
      <c r="BX73" s="1228">
        <v>124.1</v>
      </c>
      <c r="BY73" s="1228"/>
      <c r="BZ73" s="1228"/>
      <c r="CA73" s="1228"/>
      <c r="CB73" s="1228"/>
      <c r="CC73" s="1228"/>
      <c r="CD73" s="1228"/>
      <c r="CE73" s="1228"/>
      <c r="CF73" s="1228">
        <v>96.5</v>
      </c>
      <c r="CG73" s="1228"/>
      <c r="CH73" s="1228"/>
      <c r="CI73" s="1228"/>
      <c r="CJ73" s="1228"/>
      <c r="CK73" s="1228"/>
      <c r="CL73" s="1228"/>
      <c r="CM73" s="1228"/>
      <c r="CN73" s="1228">
        <v>75</v>
      </c>
      <c r="CO73" s="1228"/>
      <c r="CP73" s="1228"/>
      <c r="CQ73" s="1228"/>
      <c r="CR73" s="1228"/>
      <c r="CS73" s="1228"/>
      <c r="CT73" s="1228"/>
      <c r="CU73" s="1228"/>
      <c r="CV73" s="1228">
        <v>58.4</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8.9</v>
      </c>
      <c r="BQ75" s="1228"/>
      <c r="BR75" s="1228"/>
      <c r="BS75" s="1228"/>
      <c r="BT75" s="1228"/>
      <c r="BU75" s="1228"/>
      <c r="BV75" s="1228"/>
      <c r="BW75" s="1228"/>
      <c r="BX75" s="1228">
        <v>8.3000000000000007</v>
      </c>
      <c r="BY75" s="1228"/>
      <c r="BZ75" s="1228"/>
      <c r="CA75" s="1228"/>
      <c r="CB75" s="1228"/>
      <c r="CC75" s="1228"/>
      <c r="CD75" s="1228"/>
      <c r="CE75" s="1228"/>
      <c r="CF75" s="1228">
        <v>8.5</v>
      </c>
      <c r="CG75" s="1228"/>
      <c r="CH75" s="1228"/>
      <c r="CI75" s="1228"/>
      <c r="CJ75" s="1228"/>
      <c r="CK75" s="1228"/>
      <c r="CL75" s="1228"/>
      <c r="CM75" s="1228"/>
      <c r="CN75" s="1228">
        <v>9.3000000000000007</v>
      </c>
      <c r="CO75" s="1228"/>
      <c r="CP75" s="1228"/>
      <c r="CQ75" s="1228"/>
      <c r="CR75" s="1228"/>
      <c r="CS75" s="1228"/>
      <c r="CT75" s="1228"/>
      <c r="CU75" s="1228"/>
      <c r="CV75" s="1228">
        <v>9.8000000000000007</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571</v>
      </c>
      <c r="AO77" s="1233"/>
      <c r="AP77" s="1233"/>
      <c r="AQ77" s="1233"/>
      <c r="AR77" s="1233"/>
      <c r="AS77" s="1233"/>
      <c r="AT77" s="1233"/>
      <c r="AU77" s="1233"/>
      <c r="AV77" s="1233"/>
      <c r="AW77" s="1233"/>
      <c r="AX77" s="1233"/>
      <c r="AY77" s="1233"/>
      <c r="AZ77" s="1233"/>
      <c r="BA77" s="1233"/>
      <c r="BB77" s="1231" t="s">
        <v>569</v>
      </c>
      <c r="BC77" s="1231"/>
      <c r="BD77" s="1231"/>
      <c r="BE77" s="1231"/>
      <c r="BF77" s="1231"/>
      <c r="BG77" s="1231"/>
      <c r="BH77" s="1231"/>
      <c r="BI77" s="1231"/>
      <c r="BJ77" s="1231"/>
      <c r="BK77" s="1231"/>
      <c r="BL77" s="1231"/>
      <c r="BM77" s="1231"/>
      <c r="BN77" s="1231"/>
      <c r="BO77" s="1231"/>
      <c r="BP77" s="1228">
        <v>14.9</v>
      </c>
      <c r="BQ77" s="1228"/>
      <c r="BR77" s="1228"/>
      <c r="BS77" s="1228"/>
      <c r="BT77" s="1228"/>
      <c r="BU77" s="1228"/>
      <c r="BV77" s="1228"/>
      <c r="BW77" s="1228"/>
      <c r="BX77" s="1228">
        <v>14.5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573</v>
      </c>
      <c r="BC79" s="1231"/>
      <c r="BD79" s="1231"/>
      <c r="BE79" s="1231"/>
      <c r="BF79" s="1231"/>
      <c r="BG79" s="1231"/>
      <c r="BH79" s="1231"/>
      <c r="BI79" s="1231"/>
      <c r="BJ79" s="1231"/>
      <c r="BK79" s="1231"/>
      <c r="BL79" s="1231"/>
      <c r="BM79" s="1231"/>
      <c r="BN79" s="1231"/>
      <c r="BO79" s="1231"/>
      <c r="BP79" s="1228">
        <v>8.5</v>
      </c>
      <c r="BQ79" s="1228"/>
      <c r="BR79" s="1228"/>
      <c r="BS79" s="1228"/>
      <c r="BT79" s="1228"/>
      <c r="BU79" s="1228"/>
      <c r="BV79" s="1228"/>
      <c r="BW79" s="1228"/>
      <c r="BX79" s="1228">
        <v>8.4</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3f0qNAmGZlXt6SKRPd+G3776w5z96MnN+DRIfiOLgqrqrMhMmc1lRJiDlF3syyb7v27yvAI35+L1guCGH6i7PQ==" saltValue="kS8N/7o/fNsi6KGUAioL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475</v>
      </c>
    </row>
  </sheetData>
  <sheetProtection algorithmName="SHA-512" hashValue="C7ZonJfDUqJG9wY2++MgTN71qjX5ko8INsXZHYPSmF1W2dfXaaDcU0u/0Z9U6Gdfq2ZigD0MePMewVJS/ttMzA==" saltValue="Klx5CR47HhycLwkjKKwD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475</v>
      </c>
    </row>
  </sheetData>
  <sheetProtection algorithmName="SHA-512" hashValue="CollvdcAH3Z9ux5+lq/wX/SL7Id2bJ3noGWkWGoNYD1dPaTUEMQ18UxXbBxNzKCkaebKAzIDQM7jLKD1/mXgIw==" saltValue="Iykf1P2CDiaTMkSIYQEs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524</v>
      </c>
      <c r="G2" s="149"/>
      <c r="H2" s="150"/>
    </row>
    <row r="3" spans="1:8" x14ac:dyDescent="0.25">
      <c r="A3" s="146" t="s">
        <v>517</v>
      </c>
      <c r="B3" s="151"/>
      <c r="C3" s="152"/>
      <c r="D3" s="153">
        <v>54903</v>
      </c>
      <c r="E3" s="154"/>
      <c r="F3" s="155">
        <v>132981</v>
      </c>
      <c r="G3" s="156"/>
      <c r="H3" s="157"/>
    </row>
    <row r="4" spans="1:8" x14ac:dyDescent="0.25">
      <c r="A4" s="158"/>
      <c r="B4" s="159"/>
      <c r="C4" s="160"/>
      <c r="D4" s="161">
        <v>16383</v>
      </c>
      <c r="E4" s="162"/>
      <c r="F4" s="163">
        <v>56973</v>
      </c>
      <c r="G4" s="164"/>
      <c r="H4" s="165"/>
    </row>
    <row r="5" spans="1:8" x14ac:dyDescent="0.25">
      <c r="A5" s="146" t="s">
        <v>519</v>
      </c>
      <c r="B5" s="151"/>
      <c r="C5" s="152"/>
      <c r="D5" s="153">
        <v>79239</v>
      </c>
      <c r="E5" s="154"/>
      <c r="F5" s="155">
        <v>128523</v>
      </c>
      <c r="G5" s="156"/>
      <c r="H5" s="157"/>
    </row>
    <row r="6" spans="1:8" x14ac:dyDescent="0.25">
      <c r="A6" s="158"/>
      <c r="B6" s="159"/>
      <c r="C6" s="160"/>
      <c r="D6" s="161">
        <v>14974</v>
      </c>
      <c r="E6" s="162"/>
      <c r="F6" s="163">
        <v>56792</v>
      </c>
      <c r="G6" s="164"/>
      <c r="H6" s="165"/>
    </row>
    <row r="7" spans="1:8" x14ac:dyDescent="0.25">
      <c r="A7" s="146" t="s">
        <v>520</v>
      </c>
      <c r="B7" s="151"/>
      <c r="C7" s="152"/>
      <c r="D7" s="153">
        <v>70001</v>
      </c>
      <c r="E7" s="154"/>
      <c r="F7" s="155">
        <v>96469</v>
      </c>
      <c r="G7" s="156"/>
      <c r="H7" s="157"/>
    </row>
    <row r="8" spans="1:8" x14ac:dyDescent="0.25">
      <c r="A8" s="158"/>
      <c r="B8" s="159"/>
      <c r="C8" s="160"/>
      <c r="D8" s="161">
        <v>19946</v>
      </c>
      <c r="E8" s="162"/>
      <c r="F8" s="163">
        <v>49775</v>
      </c>
      <c r="G8" s="164"/>
      <c r="H8" s="165"/>
    </row>
    <row r="9" spans="1:8" x14ac:dyDescent="0.25">
      <c r="A9" s="146" t="s">
        <v>521</v>
      </c>
      <c r="B9" s="151"/>
      <c r="C9" s="152"/>
      <c r="D9" s="153">
        <v>59199</v>
      </c>
      <c r="E9" s="154"/>
      <c r="F9" s="155">
        <v>85743</v>
      </c>
      <c r="G9" s="156"/>
      <c r="H9" s="157"/>
    </row>
    <row r="10" spans="1:8" x14ac:dyDescent="0.25">
      <c r="A10" s="158"/>
      <c r="B10" s="159"/>
      <c r="C10" s="160"/>
      <c r="D10" s="161">
        <v>19030</v>
      </c>
      <c r="E10" s="162"/>
      <c r="F10" s="163">
        <v>45231</v>
      </c>
      <c r="G10" s="164"/>
      <c r="H10" s="165"/>
    </row>
    <row r="11" spans="1:8" x14ac:dyDescent="0.25">
      <c r="A11" s="146" t="s">
        <v>522</v>
      </c>
      <c r="B11" s="151"/>
      <c r="C11" s="152"/>
      <c r="D11" s="153">
        <v>41719</v>
      </c>
      <c r="E11" s="154"/>
      <c r="F11" s="155">
        <v>92509</v>
      </c>
      <c r="G11" s="156"/>
      <c r="H11" s="157"/>
    </row>
    <row r="12" spans="1:8" x14ac:dyDescent="0.25">
      <c r="A12" s="158"/>
      <c r="B12" s="159"/>
      <c r="C12" s="166"/>
      <c r="D12" s="161">
        <v>12382</v>
      </c>
      <c r="E12" s="162"/>
      <c r="F12" s="163">
        <v>52274</v>
      </c>
      <c r="G12" s="164"/>
      <c r="H12" s="165"/>
    </row>
    <row r="13" spans="1:8" x14ac:dyDescent="0.25">
      <c r="A13" s="146"/>
      <c r="B13" s="151"/>
      <c r="C13" s="152"/>
      <c r="D13" s="153">
        <v>61012</v>
      </c>
      <c r="E13" s="154"/>
      <c r="F13" s="155">
        <v>107245</v>
      </c>
      <c r="G13" s="167"/>
      <c r="H13" s="157"/>
    </row>
    <row r="14" spans="1:8" x14ac:dyDescent="0.25">
      <c r="A14" s="158"/>
      <c r="B14" s="159"/>
      <c r="C14" s="160"/>
      <c r="D14" s="161">
        <v>16543</v>
      </c>
      <c r="E14" s="162"/>
      <c r="F14" s="163">
        <v>52209</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5.55</v>
      </c>
      <c r="C19" s="168">
        <f>ROUND(VALUE(SUBSTITUTE(実質収支比率等に係る経年分析!G$48,"▲","-")),2)</f>
        <v>4.41</v>
      </c>
      <c r="D19" s="168">
        <f>ROUND(VALUE(SUBSTITUTE(実質収支比率等に係る経年分析!H$48,"▲","-")),2)</f>
        <v>6.88</v>
      </c>
      <c r="E19" s="168">
        <f>ROUND(VALUE(SUBSTITUTE(実質収支比率等に係る経年分析!I$48,"▲","-")),2)</f>
        <v>8.76</v>
      </c>
      <c r="F19" s="168">
        <f>ROUND(VALUE(SUBSTITUTE(実質収支比率等に係る経年分析!J$48,"▲","-")),2)</f>
        <v>9.17</v>
      </c>
    </row>
    <row r="20" spans="1:11" x14ac:dyDescent="0.25">
      <c r="A20" s="168" t="s">
        <v>53</v>
      </c>
      <c r="B20" s="168">
        <f>ROUND(VALUE(SUBSTITUTE(実質収支比率等に係る経年分析!F$47,"▲","-")),2)</f>
        <v>15.57</v>
      </c>
      <c r="C20" s="168">
        <f>ROUND(VALUE(SUBSTITUTE(実質収支比率等に係る経年分析!G$47,"▲","-")),2)</f>
        <v>15.21</v>
      </c>
      <c r="D20" s="168">
        <f>ROUND(VALUE(SUBSTITUTE(実質収支比率等に係る経年分析!H$47,"▲","-")),2)</f>
        <v>17.63</v>
      </c>
      <c r="E20" s="168">
        <f>ROUND(VALUE(SUBSTITUTE(実質収支比率等に係る経年分析!I$47,"▲","-")),2)</f>
        <v>18.89</v>
      </c>
      <c r="F20" s="168">
        <f>ROUND(VALUE(SUBSTITUTE(実質収支比率等に係る経年分析!J$47,"▲","-")),2)</f>
        <v>19.57</v>
      </c>
    </row>
    <row r="21" spans="1:11" x14ac:dyDescent="0.25">
      <c r="A21" s="168" t="s">
        <v>54</v>
      </c>
      <c r="B21" s="168">
        <f>IF(ISNUMBER(VALUE(SUBSTITUTE(実質収支比率等に係る経年分析!F$49,"▲","-"))),ROUND(VALUE(SUBSTITUTE(実質収支比率等に係る経年分析!F$49,"▲","-")),2),NA())</f>
        <v>-1.08</v>
      </c>
      <c r="C21" s="168">
        <f>IF(ISNUMBER(VALUE(SUBSTITUTE(実質収支比率等に係る経年分析!G$49,"▲","-"))),ROUND(VALUE(SUBSTITUTE(実質収支比率等に係る経年分析!G$49,"▲","-")),2),NA())</f>
        <v>-1.01</v>
      </c>
      <c r="D21" s="168">
        <f>IF(ISNUMBER(VALUE(SUBSTITUTE(実質収支比率等に係る経年分析!H$49,"▲","-"))),ROUND(VALUE(SUBSTITUTE(実質収支比率等に係る経年分析!H$49,"▲","-")),2),NA())</f>
        <v>5.62</v>
      </c>
      <c r="E21" s="168">
        <f>IF(ISNUMBER(VALUE(SUBSTITUTE(実質収支比率等に係る経年分析!I$49,"▲","-"))),ROUND(VALUE(SUBSTITUTE(実質収支比率等に係る経年分析!I$49,"▲","-")),2),NA())</f>
        <v>2.4500000000000002</v>
      </c>
      <c r="F21" s="168">
        <f>IF(ISNUMBER(VALUE(SUBSTITUTE(実質収支比率等に係る経年分析!J$49,"▲","-"))),ROUND(VALUE(SUBSTITUTE(実質収支比率等に係る経年分析!J$49,"▲","-")),2),NA())</f>
        <v>1.22</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5">
      <c r="A32" s="169" t="str">
        <f>IF(連結実質赤字比率に係る赤字・黒字の構成分析!C$38="",NA(),連結実質赤字比率に係る赤字・黒字の構成分析!C$38)</f>
        <v>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0.97</v>
      </c>
    </row>
    <row r="33" spans="1:16" x14ac:dyDescent="0.2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v>
      </c>
    </row>
    <row r="34" spans="1:16" x14ac:dyDescent="0.2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1.0900000000000001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2.75</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7.68</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4.4000000000000004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8.75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9.17</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2408</v>
      </c>
      <c r="E42" s="170"/>
      <c r="F42" s="170"/>
      <c r="G42" s="170">
        <f>'実質公債費比率（分子）の構造'!L$52</f>
        <v>2442</v>
      </c>
      <c r="H42" s="170"/>
      <c r="I42" s="170"/>
      <c r="J42" s="170">
        <f>'実質公債費比率（分子）の構造'!M$52</f>
        <v>2396</v>
      </c>
      <c r="K42" s="170"/>
      <c r="L42" s="170"/>
      <c r="M42" s="170">
        <f>'実質公債費比率（分子）の構造'!N$52</f>
        <v>2206</v>
      </c>
      <c r="N42" s="170"/>
      <c r="O42" s="170"/>
      <c r="P42" s="170">
        <f>'実質公債費比率（分子）の構造'!O$52</f>
        <v>2114</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20</v>
      </c>
      <c r="C44" s="170"/>
      <c r="D44" s="170"/>
      <c r="E44" s="170">
        <f>'実質公債費比率（分子）の構造'!L$50</f>
        <v>9</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25">
      <c r="A45" s="170" t="s">
        <v>63</v>
      </c>
      <c r="B45" s="170">
        <f>'実質公債費比率（分子）の構造'!K$49</f>
        <v>17</v>
      </c>
      <c r="C45" s="170"/>
      <c r="D45" s="170"/>
      <c r="E45" s="170">
        <f>'実質公債費比率（分子）の構造'!L$49</f>
        <v>17</v>
      </c>
      <c r="F45" s="170"/>
      <c r="G45" s="170"/>
      <c r="H45" s="170">
        <f>'実質公債費比率（分子）の構造'!M$49</f>
        <v>22</v>
      </c>
      <c r="I45" s="170"/>
      <c r="J45" s="170"/>
      <c r="K45" s="170">
        <f>'実質公債費比率（分子）の構造'!N$49</f>
        <v>29</v>
      </c>
      <c r="L45" s="170"/>
      <c r="M45" s="170"/>
      <c r="N45" s="170">
        <f>'実質公債費比率（分子）の構造'!O$49</f>
        <v>24</v>
      </c>
      <c r="O45" s="170"/>
      <c r="P45" s="170"/>
    </row>
    <row r="46" spans="1:16" x14ac:dyDescent="0.25">
      <c r="A46" s="170" t="s">
        <v>64</v>
      </c>
      <c r="B46" s="170">
        <f>'実質公債費比率（分子）の構造'!K$48</f>
        <v>932</v>
      </c>
      <c r="C46" s="170"/>
      <c r="D46" s="170"/>
      <c r="E46" s="170">
        <f>'実質公債費比率（分子）の構造'!L$48</f>
        <v>920</v>
      </c>
      <c r="F46" s="170"/>
      <c r="G46" s="170"/>
      <c r="H46" s="170">
        <f>'実質公債費比率（分子）の構造'!M$48</f>
        <v>942</v>
      </c>
      <c r="I46" s="170"/>
      <c r="J46" s="170"/>
      <c r="K46" s="170">
        <f>'実質公債費比率（分子）の構造'!N$48</f>
        <v>971</v>
      </c>
      <c r="L46" s="170"/>
      <c r="M46" s="170"/>
      <c r="N46" s="170">
        <f>'実質公債費比率（分子）の構造'!O$48</f>
        <v>1028</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2293</v>
      </c>
      <c r="C49" s="170"/>
      <c r="D49" s="170"/>
      <c r="E49" s="170">
        <f>'実質公債費比率（分子）の構造'!L$45</f>
        <v>2379</v>
      </c>
      <c r="F49" s="170"/>
      <c r="G49" s="170"/>
      <c r="H49" s="170">
        <f>'実質公債費比率（分子）の構造'!M$45</f>
        <v>2412</v>
      </c>
      <c r="I49" s="170"/>
      <c r="J49" s="170"/>
      <c r="K49" s="170">
        <f>'実質公債費比率（分子）の構造'!N$45</f>
        <v>2384</v>
      </c>
      <c r="L49" s="170"/>
      <c r="M49" s="170"/>
      <c r="N49" s="170">
        <f>'実質公債費比率（分子）の構造'!O$45</f>
        <v>2136</v>
      </c>
      <c r="O49" s="170"/>
      <c r="P49" s="170"/>
    </row>
    <row r="50" spans="1:16" x14ac:dyDescent="0.25">
      <c r="A50" s="170" t="s">
        <v>67</v>
      </c>
      <c r="B50" s="170" t="e">
        <f>NA()</f>
        <v>#N/A</v>
      </c>
      <c r="C50" s="170">
        <f>IF(ISNUMBER('実質公債費比率（分子）の構造'!K$53),'実質公債費比率（分子）の構造'!K$53,NA())</f>
        <v>854</v>
      </c>
      <c r="D50" s="170" t="e">
        <f>NA()</f>
        <v>#N/A</v>
      </c>
      <c r="E50" s="170" t="e">
        <f>NA()</f>
        <v>#N/A</v>
      </c>
      <c r="F50" s="170">
        <f>IF(ISNUMBER('実質公債費比率（分子）の構造'!L$53),'実質公債費比率（分子）の構造'!L$53,NA())</f>
        <v>883</v>
      </c>
      <c r="G50" s="170" t="e">
        <f>NA()</f>
        <v>#N/A</v>
      </c>
      <c r="H50" s="170" t="e">
        <f>NA()</f>
        <v>#N/A</v>
      </c>
      <c r="I50" s="170">
        <f>IF(ISNUMBER('実質公債費比率（分子）の構造'!M$53),'実質公債費比率（分子）の構造'!M$53,NA())</f>
        <v>980</v>
      </c>
      <c r="J50" s="170" t="e">
        <f>NA()</f>
        <v>#N/A</v>
      </c>
      <c r="K50" s="170" t="e">
        <f>NA()</f>
        <v>#N/A</v>
      </c>
      <c r="L50" s="170">
        <f>IF(ISNUMBER('実質公債費比率（分子）の構造'!N$53),'実質公債費比率（分子）の構造'!N$53,NA())</f>
        <v>1178</v>
      </c>
      <c r="M50" s="170" t="e">
        <f>NA()</f>
        <v>#N/A</v>
      </c>
      <c r="N50" s="170" t="e">
        <f>NA()</f>
        <v>#N/A</v>
      </c>
      <c r="O50" s="170">
        <f>IF(ISNUMBER('実質公債費比率（分子）の構造'!O$53),'実質公債費比率（分子）の構造'!O$53,NA())</f>
        <v>1074</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27725</v>
      </c>
      <c r="E56" s="169"/>
      <c r="F56" s="169"/>
      <c r="G56" s="169">
        <f>'将来負担比率（分子）の構造'!J$52</f>
        <v>26820</v>
      </c>
      <c r="H56" s="169"/>
      <c r="I56" s="169"/>
      <c r="J56" s="169">
        <f>'将来負担比率（分子）の構造'!K$52</f>
        <v>25568</v>
      </c>
      <c r="K56" s="169"/>
      <c r="L56" s="169"/>
      <c r="M56" s="169">
        <f>'将来負担比率（分子）の構造'!L$52</f>
        <v>24915</v>
      </c>
      <c r="N56" s="169"/>
      <c r="O56" s="169"/>
      <c r="P56" s="169">
        <f>'将来負担比率（分子）の構造'!M$52</f>
        <v>24695</v>
      </c>
    </row>
    <row r="57" spans="1:16" x14ac:dyDescent="0.25">
      <c r="A57" s="169" t="s">
        <v>42</v>
      </c>
      <c r="B57" s="169"/>
      <c r="C57" s="169"/>
      <c r="D57" s="169">
        <f>'将来負担比率（分子）の構造'!I$51</f>
        <v>1692</v>
      </c>
      <c r="E57" s="169"/>
      <c r="F57" s="169"/>
      <c r="G57" s="169">
        <f>'将来負担比率（分子）の構造'!J$51</f>
        <v>1535</v>
      </c>
      <c r="H57" s="169"/>
      <c r="I57" s="169"/>
      <c r="J57" s="169">
        <f>'将来負担比率（分子）の構造'!K$51</f>
        <v>1380</v>
      </c>
      <c r="K57" s="169"/>
      <c r="L57" s="169"/>
      <c r="M57" s="169">
        <f>'将来負担比率（分子）の構造'!L$51</f>
        <v>1225</v>
      </c>
      <c r="N57" s="169"/>
      <c r="O57" s="169"/>
      <c r="P57" s="169">
        <f>'将来負担比率（分子）の構造'!M$51</f>
        <v>1071</v>
      </c>
    </row>
    <row r="58" spans="1:16" x14ac:dyDescent="0.25">
      <c r="A58" s="169" t="s">
        <v>41</v>
      </c>
      <c r="B58" s="169"/>
      <c r="C58" s="169"/>
      <c r="D58" s="169">
        <f>'将来負担比率（分子）の構造'!I$50</f>
        <v>5624</v>
      </c>
      <c r="E58" s="169"/>
      <c r="F58" s="169"/>
      <c r="G58" s="169">
        <f>'将来負担比率（分子）の構造'!J$50</f>
        <v>5721</v>
      </c>
      <c r="H58" s="169"/>
      <c r="I58" s="169"/>
      <c r="J58" s="169">
        <f>'将来負担比率（分子）の構造'!K$50</f>
        <v>6805</v>
      </c>
      <c r="K58" s="169"/>
      <c r="L58" s="169"/>
      <c r="M58" s="169">
        <f>'将来負担比率（分子）の構造'!L$50</f>
        <v>7749</v>
      </c>
      <c r="N58" s="169"/>
      <c r="O58" s="169"/>
      <c r="P58" s="169">
        <f>'将来負担比率（分子）の構造'!M$50</f>
        <v>8461</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4680</v>
      </c>
      <c r="C62" s="169"/>
      <c r="D62" s="169"/>
      <c r="E62" s="169">
        <f>'将来負担比率（分子）の構造'!J$45</f>
        <v>4705</v>
      </c>
      <c r="F62" s="169"/>
      <c r="G62" s="169"/>
      <c r="H62" s="169">
        <f>'将来負担比率（分子）の構造'!K$45</f>
        <v>4604</v>
      </c>
      <c r="I62" s="169"/>
      <c r="J62" s="169"/>
      <c r="K62" s="169">
        <f>'将来負担比率（分子）の構造'!L$45</f>
        <v>4163</v>
      </c>
      <c r="L62" s="169"/>
      <c r="M62" s="169"/>
      <c r="N62" s="169">
        <f>'将来負担比率（分子）の構造'!M$45</f>
        <v>3827</v>
      </c>
      <c r="O62" s="169"/>
      <c r="P62" s="169"/>
    </row>
    <row r="63" spans="1:16" x14ac:dyDescent="0.25">
      <c r="A63" s="169" t="s">
        <v>34</v>
      </c>
      <c r="B63" s="169">
        <f>'将来負担比率（分子）の構造'!I$44</f>
        <v>328</v>
      </c>
      <c r="C63" s="169"/>
      <c r="D63" s="169"/>
      <c r="E63" s="169">
        <f>'将来負担比率（分子）の構造'!J$44</f>
        <v>348</v>
      </c>
      <c r="F63" s="169"/>
      <c r="G63" s="169"/>
      <c r="H63" s="169">
        <f>'将来負担比率（分子）の構造'!K$44</f>
        <v>385</v>
      </c>
      <c r="I63" s="169"/>
      <c r="J63" s="169"/>
      <c r="K63" s="169">
        <f>'将来負担比率（分子）の構造'!L$44</f>
        <v>373</v>
      </c>
      <c r="L63" s="169"/>
      <c r="M63" s="169"/>
      <c r="N63" s="169">
        <f>'将来負担比率（分子）の構造'!M$44</f>
        <v>352</v>
      </c>
      <c r="O63" s="169"/>
      <c r="P63" s="169"/>
    </row>
    <row r="64" spans="1:16" x14ac:dyDescent="0.25">
      <c r="A64" s="169" t="s">
        <v>33</v>
      </c>
      <c r="B64" s="169">
        <f>'将来負担比率（分子）の構造'!I$43</f>
        <v>21411</v>
      </c>
      <c r="C64" s="169"/>
      <c r="D64" s="169"/>
      <c r="E64" s="169">
        <f>'将来負担比率（分子）の構造'!J$43</f>
        <v>20312</v>
      </c>
      <c r="F64" s="169"/>
      <c r="G64" s="169"/>
      <c r="H64" s="169">
        <f>'将来負担比率（分子）の構造'!K$43</f>
        <v>18692</v>
      </c>
      <c r="I64" s="169"/>
      <c r="J64" s="169"/>
      <c r="K64" s="169">
        <f>'将来負担比率（分子）の構造'!L$43</f>
        <v>17757</v>
      </c>
      <c r="L64" s="169"/>
      <c r="M64" s="169"/>
      <c r="N64" s="169">
        <f>'将来負担比率（分子）の構造'!M$43</f>
        <v>17302</v>
      </c>
      <c r="O64" s="169"/>
      <c r="P64" s="169"/>
    </row>
    <row r="65" spans="1:16" x14ac:dyDescent="0.25">
      <c r="A65" s="169" t="s">
        <v>32</v>
      </c>
      <c r="B65" s="169">
        <f>'将来負担比率（分子）の構造'!I$42</f>
        <v>9</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22464</v>
      </c>
      <c r="C66" s="169"/>
      <c r="D66" s="169"/>
      <c r="E66" s="169">
        <f>'将来負担比率（分子）の構造'!J$41</f>
        <v>21737</v>
      </c>
      <c r="F66" s="169"/>
      <c r="G66" s="169"/>
      <c r="H66" s="169">
        <f>'将来負担比率（分子）の構造'!K$41</f>
        <v>20729</v>
      </c>
      <c r="I66" s="169"/>
      <c r="J66" s="169"/>
      <c r="K66" s="169">
        <f>'将来負担比率（分子）の構造'!L$41</f>
        <v>19736</v>
      </c>
      <c r="L66" s="169"/>
      <c r="M66" s="169"/>
      <c r="N66" s="169">
        <f>'将来負担比率（分子）の構造'!M$41</f>
        <v>19178</v>
      </c>
      <c r="O66" s="169"/>
      <c r="P66" s="169"/>
    </row>
    <row r="67" spans="1:16" x14ac:dyDescent="0.25">
      <c r="A67" s="169" t="s">
        <v>71</v>
      </c>
      <c r="B67" s="169" t="e">
        <f>NA()</f>
        <v>#N/A</v>
      </c>
      <c r="C67" s="169">
        <f>IF(ISNUMBER('将来負担比率（分子）の構造'!I$53), IF('将来負担比率（分子）の構造'!I$53 &lt; 0, 0, '将来負担比率（分子）の構造'!I$53), NA())</f>
        <v>13851</v>
      </c>
      <c r="D67" s="169" t="e">
        <f>NA()</f>
        <v>#N/A</v>
      </c>
      <c r="E67" s="169" t="e">
        <f>NA()</f>
        <v>#N/A</v>
      </c>
      <c r="F67" s="169">
        <f>IF(ISNUMBER('将来負担比率（分子）の構造'!J$53), IF('将来負担比率（分子）の構造'!J$53 &lt; 0, 0, '将来負担比率（分子）の構造'!J$53), NA())</f>
        <v>13026</v>
      </c>
      <c r="G67" s="169" t="e">
        <f>NA()</f>
        <v>#N/A</v>
      </c>
      <c r="H67" s="169" t="e">
        <f>NA()</f>
        <v>#N/A</v>
      </c>
      <c r="I67" s="169">
        <f>IF(ISNUMBER('将来負担比率（分子）の構造'!K$53), IF('将来負担比率（分子）の構造'!K$53 &lt; 0, 0, '将来負担比率（分子）の構造'!K$53), NA())</f>
        <v>10657</v>
      </c>
      <c r="J67" s="169" t="e">
        <f>NA()</f>
        <v>#N/A</v>
      </c>
      <c r="K67" s="169" t="e">
        <f>NA()</f>
        <v>#N/A</v>
      </c>
      <c r="L67" s="169">
        <f>IF(ISNUMBER('将来負担比率（分子）の構造'!L$53), IF('将来負担比率（分子）の構造'!L$53 &lt; 0, 0, '将来負担比率（分子）の構造'!L$53), NA())</f>
        <v>8141</v>
      </c>
      <c r="M67" s="169" t="e">
        <f>NA()</f>
        <v>#N/A</v>
      </c>
      <c r="N67" s="169" t="e">
        <f>NA()</f>
        <v>#N/A</v>
      </c>
      <c r="O67" s="169">
        <f>IF(ISNUMBER('将来負担比率（分子）の構造'!M$53), IF('将来負担比率（分子）の構造'!M$53 &lt; 0, 0, '将来負担比率（分子）の構造'!M$53), NA())</f>
        <v>6433</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2362</v>
      </c>
      <c r="C72" s="173">
        <f>基金残高に係る経年分析!G55</f>
        <v>2462</v>
      </c>
      <c r="D72" s="173">
        <f>基金残高に係る経年分析!H55</f>
        <v>2562</v>
      </c>
    </row>
    <row r="73" spans="1:16" x14ac:dyDescent="0.25">
      <c r="A73" s="172" t="s">
        <v>74</v>
      </c>
      <c r="B73" s="173">
        <f>基金残高に係る経年分析!F56</f>
        <v>367</v>
      </c>
      <c r="C73" s="173">
        <f>基金残高に係る経年分析!G56</f>
        <v>367</v>
      </c>
      <c r="D73" s="173">
        <f>基金残高に係る経年分析!H56</f>
        <v>426</v>
      </c>
    </row>
    <row r="74" spans="1:16" x14ac:dyDescent="0.25">
      <c r="A74" s="172" t="s">
        <v>75</v>
      </c>
      <c r="B74" s="173">
        <f>基金残高に係る経年分析!F57</f>
        <v>5717</v>
      </c>
      <c r="C74" s="173">
        <f>基金残高に係る経年分析!G57</f>
        <v>6572</v>
      </c>
      <c r="D74" s="173">
        <f>基金残高に係る経年分析!H57</f>
        <v>6722</v>
      </c>
    </row>
  </sheetData>
  <sheetProtection algorithmName="SHA-512" hashValue="TR2Zix+vgpXMRX9zEMtk6rEosPujKpoaMl3g1SRw23sXnOk2V7nyxcPVEipykXsIKhdFMo9EwAdR1JsEXV0leQ==" saltValue="ocwY2lNM6tihNlwX6Dvj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4957113</v>
      </c>
      <c r="S5" s="626"/>
      <c r="T5" s="626"/>
      <c r="U5" s="626"/>
      <c r="V5" s="626"/>
      <c r="W5" s="626"/>
      <c r="X5" s="626"/>
      <c r="Y5" s="627"/>
      <c r="Z5" s="628">
        <v>20.100000000000001</v>
      </c>
      <c r="AA5" s="628"/>
      <c r="AB5" s="628"/>
      <c r="AC5" s="628"/>
      <c r="AD5" s="629">
        <v>4957113</v>
      </c>
      <c r="AE5" s="629"/>
      <c r="AF5" s="629"/>
      <c r="AG5" s="629"/>
      <c r="AH5" s="629"/>
      <c r="AI5" s="629"/>
      <c r="AJ5" s="629"/>
      <c r="AK5" s="629"/>
      <c r="AL5" s="630">
        <v>37.9</v>
      </c>
      <c r="AM5" s="631"/>
      <c r="AN5" s="631"/>
      <c r="AO5" s="632"/>
      <c r="AP5" s="622" t="s">
        <v>216</v>
      </c>
      <c r="AQ5" s="623"/>
      <c r="AR5" s="623"/>
      <c r="AS5" s="623"/>
      <c r="AT5" s="623"/>
      <c r="AU5" s="623"/>
      <c r="AV5" s="623"/>
      <c r="AW5" s="623"/>
      <c r="AX5" s="623"/>
      <c r="AY5" s="623"/>
      <c r="AZ5" s="623"/>
      <c r="BA5" s="623"/>
      <c r="BB5" s="623"/>
      <c r="BC5" s="623"/>
      <c r="BD5" s="623"/>
      <c r="BE5" s="623"/>
      <c r="BF5" s="624"/>
      <c r="BG5" s="636">
        <v>4949948</v>
      </c>
      <c r="BH5" s="637"/>
      <c r="BI5" s="637"/>
      <c r="BJ5" s="637"/>
      <c r="BK5" s="637"/>
      <c r="BL5" s="637"/>
      <c r="BM5" s="637"/>
      <c r="BN5" s="638"/>
      <c r="BO5" s="639">
        <v>99.9</v>
      </c>
      <c r="BP5" s="639"/>
      <c r="BQ5" s="639"/>
      <c r="BR5" s="639"/>
      <c r="BS5" s="640">
        <v>63161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233195</v>
      </c>
      <c r="S6" s="637"/>
      <c r="T6" s="637"/>
      <c r="U6" s="637"/>
      <c r="V6" s="637"/>
      <c r="W6" s="637"/>
      <c r="X6" s="637"/>
      <c r="Y6" s="638"/>
      <c r="Z6" s="639">
        <v>0.9</v>
      </c>
      <c r="AA6" s="639"/>
      <c r="AB6" s="639"/>
      <c r="AC6" s="639"/>
      <c r="AD6" s="640">
        <v>233195</v>
      </c>
      <c r="AE6" s="640"/>
      <c r="AF6" s="640"/>
      <c r="AG6" s="640"/>
      <c r="AH6" s="640"/>
      <c r="AI6" s="640"/>
      <c r="AJ6" s="640"/>
      <c r="AK6" s="640"/>
      <c r="AL6" s="641">
        <v>1.8</v>
      </c>
      <c r="AM6" s="642"/>
      <c r="AN6" s="642"/>
      <c r="AO6" s="643"/>
      <c r="AP6" s="633" t="s">
        <v>221</v>
      </c>
      <c r="AQ6" s="634"/>
      <c r="AR6" s="634"/>
      <c r="AS6" s="634"/>
      <c r="AT6" s="634"/>
      <c r="AU6" s="634"/>
      <c r="AV6" s="634"/>
      <c r="AW6" s="634"/>
      <c r="AX6" s="634"/>
      <c r="AY6" s="634"/>
      <c r="AZ6" s="634"/>
      <c r="BA6" s="634"/>
      <c r="BB6" s="634"/>
      <c r="BC6" s="634"/>
      <c r="BD6" s="634"/>
      <c r="BE6" s="634"/>
      <c r="BF6" s="635"/>
      <c r="BG6" s="636">
        <v>4949948</v>
      </c>
      <c r="BH6" s="637"/>
      <c r="BI6" s="637"/>
      <c r="BJ6" s="637"/>
      <c r="BK6" s="637"/>
      <c r="BL6" s="637"/>
      <c r="BM6" s="637"/>
      <c r="BN6" s="638"/>
      <c r="BO6" s="639">
        <v>99.9</v>
      </c>
      <c r="BP6" s="639"/>
      <c r="BQ6" s="639"/>
      <c r="BR6" s="639"/>
      <c r="BS6" s="640">
        <v>63161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140368</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140345</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991</v>
      </c>
      <c r="S7" s="637"/>
      <c r="T7" s="637"/>
      <c r="U7" s="637"/>
      <c r="V7" s="637"/>
      <c r="W7" s="637"/>
      <c r="X7" s="637"/>
      <c r="Y7" s="638"/>
      <c r="Z7" s="639">
        <v>0</v>
      </c>
      <c r="AA7" s="639"/>
      <c r="AB7" s="639"/>
      <c r="AC7" s="639"/>
      <c r="AD7" s="640">
        <v>991</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1904049</v>
      </c>
      <c r="BH7" s="637"/>
      <c r="BI7" s="637"/>
      <c r="BJ7" s="637"/>
      <c r="BK7" s="637"/>
      <c r="BL7" s="637"/>
      <c r="BM7" s="637"/>
      <c r="BN7" s="638"/>
      <c r="BO7" s="639">
        <v>38.4</v>
      </c>
      <c r="BP7" s="639"/>
      <c r="BQ7" s="639"/>
      <c r="BR7" s="639"/>
      <c r="BS7" s="640">
        <v>63161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3664155</v>
      </c>
      <c r="CS7" s="637"/>
      <c r="CT7" s="637"/>
      <c r="CU7" s="637"/>
      <c r="CV7" s="637"/>
      <c r="CW7" s="637"/>
      <c r="CX7" s="637"/>
      <c r="CY7" s="638"/>
      <c r="CZ7" s="639">
        <v>15.7</v>
      </c>
      <c r="DA7" s="639"/>
      <c r="DB7" s="639"/>
      <c r="DC7" s="639"/>
      <c r="DD7" s="645">
        <v>67767</v>
      </c>
      <c r="DE7" s="637"/>
      <c r="DF7" s="637"/>
      <c r="DG7" s="637"/>
      <c r="DH7" s="637"/>
      <c r="DI7" s="637"/>
      <c r="DJ7" s="637"/>
      <c r="DK7" s="637"/>
      <c r="DL7" s="637"/>
      <c r="DM7" s="637"/>
      <c r="DN7" s="637"/>
      <c r="DO7" s="637"/>
      <c r="DP7" s="638"/>
      <c r="DQ7" s="645">
        <v>2643413</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22786</v>
      </c>
      <c r="S8" s="637"/>
      <c r="T8" s="637"/>
      <c r="U8" s="637"/>
      <c r="V8" s="637"/>
      <c r="W8" s="637"/>
      <c r="X8" s="637"/>
      <c r="Y8" s="638"/>
      <c r="Z8" s="639">
        <v>0.1</v>
      </c>
      <c r="AA8" s="639"/>
      <c r="AB8" s="639"/>
      <c r="AC8" s="639"/>
      <c r="AD8" s="640">
        <v>22786</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74702</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6960848</v>
      </c>
      <c r="CS8" s="637"/>
      <c r="CT8" s="637"/>
      <c r="CU8" s="637"/>
      <c r="CV8" s="637"/>
      <c r="CW8" s="637"/>
      <c r="CX8" s="637"/>
      <c r="CY8" s="638"/>
      <c r="CZ8" s="639">
        <v>29.7</v>
      </c>
      <c r="DA8" s="639"/>
      <c r="DB8" s="639"/>
      <c r="DC8" s="639"/>
      <c r="DD8" s="645">
        <v>1661</v>
      </c>
      <c r="DE8" s="637"/>
      <c r="DF8" s="637"/>
      <c r="DG8" s="637"/>
      <c r="DH8" s="637"/>
      <c r="DI8" s="637"/>
      <c r="DJ8" s="637"/>
      <c r="DK8" s="637"/>
      <c r="DL8" s="637"/>
      <c r="DM8" s="637"/>
      <c r="DN8" s="637"/>
      <c r="DO8" s="637"/>
      <c r="DP8" s="638"/>
      <c r="DQ8" s="645">
        <v>3590445</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24528</v>
      </c>
      <c r="S9" s="637"/>
      <c r="T9" s="637"/>
      <c r="U9" s="637"/>
      <c r="V9" s="637"/>
      <c r="W9" s="637"/>
      <c r="X9" s="637"/>
      <c r="Y9" s="638"/>
      <c r="Z9" s="639">
        <v>0.1</v>
      </c>
      <c r="AA9" s="639"/>
      <c r="AB9" s="639"/>
      <c r="AC9" s="639"/>
      <c r="AD9" s="640">
        <v>24528</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1527781</v>
      </c>
      <c r="BH9" s="637"/>
      <c r="BI9" s="637"/>
      <c r="BJ9" s="637"/>
      <c r="BK9" s="637"/>
      <c r="BL9" s="637"/>
      <c r="BM9" s="637"/>
      <c r="BN9" s="638"/>
      <c r="BO9" s="639">
        <v>30.8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3305908</v>
      </c>
      <c r="CS9" s="637"/>
      <c r="CT9" s="637"/>
      <c r="CU9" s="637"/>
      <c r="CV9" s="637"/>
      <c r="CW9" s="637"/>
      <c r="CX9" s="637"/>
      <c r="CY9" s="638"/>
      <c r="CZ9" s="639">
        <v>14.1</v>
      </c>
      <c r="DA9" s="639"/>
      <c r="DB9" s="639"/>
      <c r="DC9" s="639"/>
      <c r="DD9" s="645">
        <v>74481</v>
      </c>
      <c r="DE9" s="637"/>
      <c r="DF9" s="637"/>
      <c r="DG9" s="637"/>
      <c r="DH9" s="637"/>
      <c r="DI9" s="637"/>
      <c r="DJ9" s="637"/>
      <c r="DK9" s="637"/>
      <c r="DL9" s="637"/>
      <c r="DM9" s="637"/>
      <c r="DN9" s="637"/>
      <c r="DO9" s="637"/>
      <c r="DP9" s="638"/>
      <c r="DQ9" s="645">
        <v>1357183</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89425</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20164</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164</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1010950</v>
      </c>
      <c r="S11" s="637"/>
      <c r="T11" s="637"/>
      <c r="U11" s="637"/>
      <c r="V11" s="637"/>
      <c r="W11" s="637"/>
      <c r="X11" s="637"/>
      <c r="Y11" s="638"/>
      <c r="Z11" s="641">
        <v>4.0999999999999996</v>
      </c>
      <c r="AA11" s="642"/>
      <c r="AB11" s="642"/>
      <c r="AC11" s="648"/>
      <c r="AD11" s="645">
        <v>1010950</v>
      </c>
      <c r="AE11" s="637"/>
      <c r="AF11" s="637"/>
      <c r="AG11" s="637"/>
      <c r="AH11" s="637"/>
      <c r="AI11" s="637"/>
      <c r="AJ11" s="637"/>
      <c r="AK11" s="638"/>
      <c r="AL11" s="641">
        <v>7.7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212141</v>
      </c>
      <c r="BH11" s="637"/>
      <c r="BI11" s="637"/>
      <c r="BJ11" s="637"/>
      <c r="BK11" s="637"/>
      <c r="BL11" s="637"/>
      <c r="BM11" s="637"/>
      <c r="BN11" s="638"/>
      <c r="BO11" s="639">
        <v>4.3</v>
      </c>
      <c r="BP11" s="639"/>
      <c r="BQ11" s="639"/>
      <c r="BR11" s="639"/>
      <c r="BS11" s="640">
        <v>63161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1109822</v>
      </c>
      <c r="CS11" s="637"/>
      <c r="CT11" s="637"/>
      <c r="CU11" s="637"/>
      <c r="CV11" s="637"/>
      <c r="CW11" s="637"/>
      <c r="CX11" s="637"/>
      <c r="CY11" s="638"/>
      <c r="CZ11" s="639">
        <v>4.7</v>
      </c>
      <c r="DA11" s="639"/>
      <c r="DB11" s="639"/>
      <c r="DC11" s="639"/>
      <c r="DD11" s="645">
        <v>320706</v>
      </c>
      <c r="DE11" s="637"/>
      <c r="DF11" s="637"/>
      <c r="DG11" s="637"/>
      <c r="DH11" s="637"/>
      <c r="DI11" s="637"/>
      <c r="DJ11" s="637"/>
      <c r="DK11" s="637"/>
      <c r="DL11" s="637"/>
      <c r="DM11" s="637"/>
      <c r="DN11" s="637"/>
      <c r="DO11" s="637"/>
      <c r="DP11" s="638"/>
      <c r="DQ11" s="645">
        <v>575677</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v>19081</v>
      </c>
      <c r="S12" s="637"/>
      <c r="T12" s="637"/>
      <c r="U12" s="637"/>
      <c r="V12" s="637"/>
      <c r="W12" s="637"/>
      <c r="X12" s="637"/>
      <c r="Y12" s="638"/>
      <c r="Z12" s="639">
        <v>0.1</v>
      </c>
      <c r="AA12" s="639"/>
      <c r="AB12" s="639"/>
      <c r="AC12" s="639"/>
      <c r="AD12" s="640">
        <v>19081</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2600144</v>
      </c>
      <c r="BH12" s="637"/>
      <c r="BI12" s="637"/>
      <c r="BJ12" s="637"/>
      <c r="BK12" s="637"/>
      <c r="BL12" s="637"/>
      <c r="BM12" s="637"/>
      <c r="BN12" s="638"/>
      <c r="BO12" s="639">
        <v>52.5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565128</v>
      </c>
      <c r="CS12" s="637"/>
      <c r="CT12" s="637"/>
      <c r="CU12" s="637"/>
      <c r="CV12" s="637"/>
      <c r="CW12" s="637"/>
      <c r="CX12" s="637"/>
      <c r="CY12" s="638"/>
      <c r="CZ12" s="639">
        <v>2.4</v>
      </c>
      <c r="DA12" s="639"/>
      <c r="DB12" s="639"/>
      <c r="DC12" s="639"/>
      <c r="DD12" s="645">
        <v>111724</v>
      </c>
      <c r="DE12" s="637"/>
      <c r="DF12" s="637"/>
      <c r="DG12" s="637"/>
      <c r="DH12" s="637"/>
      <c r="DI12" s="637"/>
      <c r="DJ12" s="637"/>
      <c r="DK12" s="637"/>
      <c r="DL12" s="637"/>
      <c r="DM12" s="637"/>
      <c r="DN12" s="637"/>
      <c r="DO12" s="637"/>
      <c r="DP12" s="638"/>
      <c r="DQ12" s="645">
        <v>179309</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2525212</v>
      </c>
      <c r="BH13" s="637"/>
      <c r="BI13" s="637"/>
      <c r="BJ13" s="637"/>
      <c r="BK13" s="637"/>
      <c r="BL13" s="637"/>
      <c r="BM13" s="637"/>
      <c r="BN13" s="638"/>
      <c r="BO13" s="639">
        <v>50.9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2456236</v>
      </c>
      <c r="CS13" s="637"/>
      <c r="CT13" s="637"/>
      <c r="CU13" s="637"/>
      <c r="CV13" s="637"/>
      <c r="CW13" s="637"/>
      <c r="CX13" s="637"/>
      <c r="CY13" s="638"/>
      <c r="CZ13" s="639">
        <v>10.5</v>
      </c>
      <c r="DA13" s="639"/>
      <c r="DB13" s="639"/>
      <c r="DC13" s="639"/>
      <c r="DD13" s="645">
        <v>980407</v>
      </c>
      <c r="DE13" s="637"/>
      <c r="DF13" s="637"/>
      <c r="DG13" s="637"/>
      <c r="DH13" s="637"/>
      <c r="DI13" s="637"/>
      <c r="DJ13" s="637"/>
      <c r="DK13" s="637"/>
      <c r="DL13" s="637"/>
      <c r="DM13" s="637"/>
      <c r="DN13" s="637"/>
      <c r="DO13" s="637"/>
      <c r="DP13" s="638"/>
      <c r="DQ13" s="645">
        <v>1540390</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2078</v>
      </c>
      <c r="S14" s="637"/>
      <c r="T14" s="637"/>
      <c r="U14" s="637"/>
      <c r="V14" s="637"/>
      <c r="W14" s="637"/>
      <c r="X14" s="637"/>
      <c r="Y14" s="638"/>
      <c r="Z14" s="639">
        <v>0</v>
      </c>
      <c r="AA14" s="639"/>
      <c r="AB14" s="639"/>
      <c r="AC14" s="639"/>
      <c r="AD14" s="640">
        <v>2078</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180332</v>
      </c>
      <c r="BH14" s="637"/>
      <c r="BI14" s="637"/>
      <c r="BJ14" s="637"/>
      <c r="BK14" s="637"/>
      <c r="BL14" s="637"/>
      <c r="BM14" s="637"/>
      <c r="BN14" s="638"/>
      <c r="BO14" s="639">
        <v>3.6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812242</v>
      </c>
      <c r="CS14" s="637"/>
      <c r="CT14" s="637"/>
      <c r="CU14" s="637"/>
      <c r="CV14" s="637"/>
      <c r="CW14" s="637"/>
      <c r="CX14" s="637"/>
      <c r="CY14" s="638"/>
      <c r="CZ14" s="639">
        <v>3.5</v>
      </c>
      <c r="DA14" s="639"/>
      <c r="DB14" s="639"/>
      <c r="DC14" s="639"/>
      <c r="DD14" s="645">
        <v>49936</v>
      </c>
      <c r="DE14" s="637"/>
      <c r="DF14" s="637"/>
      <c r="DG14" s="637"/>
      <c r="DH14" s="637"/>
      <c r="DI14" s="637"/>
      <c r="DJ14" s="637"/>
      <c r="DK14" s="637"/>
      <c r="DL14" s="637"/>
      <c r="DM14" s="637"/>
      <c r="DN14" s="637"/>
      <c r="DO14" s="637"/>
      <c r="DP14" s="638"/>
      <c r="DQ14" s="645">
        <v>779036</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265423</v>
      </c>
      <c r="BH15" s="637"/>
      <c r="BI15" s="637"/>
      <c r="BJ15" s="637"/>
      <c r="BK15" s="637"/>
      <c r="BL15" s="637"/>
      <c r="BM15" s="637"/>
      <c r="BN15" s="638"/>
      <c r="BO15" s="639">
        <v>5.4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2240239</v>
      </c>
      <c r="CS15" s="637"/>
      <c r="CT15" s="637"/>
      <c r="CU15" s="637"/>
      <c r="CV15" s="637"/>
      <c r="CW15" s="637"/>
      <c r="CX15" s="637"/>
      <c r="CY15" s="638"/>
      <c r="CZ15" s="639">
        <v>9.6</v>
      </c>
      <c r="DA15" s="639"/>
      <c r="DB15" s="639"/>
      <c r="DC15" s="639"/>
      <c r="DD15" s="645">
        <v>56772</v>
      </c>
      <c r="DE15" s="637"/>
      <c r="DF15" s="637"/>
      <c r="DG15" s="637"/>
      <c r="DH15" s="637"/>
      <c r="DI15" s="637"/>
      <c r="DJ15" s="637"/>
      <c r="DK15" s="637"/>
      <c r="DL15" s="637"/>
      <c r="DM15" s="637"/>
      <c r="DN15" s="637"/>
      <c r="DO15" s="637"/>
      <c r="DP15" s="638"/>
      <c r="DQ15" s="645">
        <v>1670474</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18522</v>
      </c>
      <c r="S16" s="637"/>
      <c r="T16" s="637"/>
      <c r="U16" s="637"/>
      <c r="V16" s="637"/>
      <c r="W16" s="637"/>
      <c r="X16" s="637"/>
      <c r="Y16" s="638"/>
      <c r="Z16" s="639">
        <v>0.1</v>
      </c>
      <c r="AA16" s="639"/>
      <c r="AB16" s="639"/>
      <c r="AC16" s="639"/>
      <c r="AD16" s="640">
        <v>18522</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84191</v>
      </c>
      <c r="S17" s="637"/>
      <c r="T17" s="637"/>
      <c r="U17" s="637"/>
      <c r="V17" s="637"/>
      <c r="W17" s="637"/>
      <c r="X17" s="637"/>
      <c r="Y17" s="638"/>
      <c r="Z17" s="639">
        <v>0.3</v>
      </c>
      <c r="AA17" s="639"/>
      <c r="AB17" s="639"/>
      <c r="AC17" s="639"/>
      <c r="AD17" s="640">
        <v>84191</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2135947</v>
      </c>
      <c r="CS17" s="637"/>
      <c r="CT17" s="637"/>
      <c r="CU17" s="637"/>
      <c r="CV17" s="637"/>
      <c r="CW17" s="637"/>
      <c r="CX17" s="637"/>
      <c r="CY17" s="638"/>
      <c r="CZ17" s="639">
        <v>9.1</v>
      </c>
      <c r="DA17" s="639"/>
      <c r="DB17" s="639"/>
      <c r="DC17" s="639"/>
      <c r="DD17" s="645" t="s">
        <v>122</v>
      </c>
      <c r="DE17" s="637"/>
      <c r="DF17" s="637"/>
      <c r="DG17" s="637"/>
      <c r="DH17" s="637"/>
      <c r="DI17" s="637"/>
      <c r="DJ17" s="637"/>
      <c r="DK17" s="637"/>
      <c r="DL17" s="637"/>
      <c r="DM17" s="637"/>
      <c r="DN17" s="637"/>
      <c r="DO17" s="637"/>
      <c r="DP17" s="638"/>
      <c r="DQ17" s="645">
        <v>2115947</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90439</v>
      </c>
      <c r="S18" s="637"/>
      <c r="T18" s="637"/>
      <c r="U18" s="637"/>
      <c r="V18" s="637"/>
      <c r="W18" s="637"/>
      <c r="X18" s="637"/>
      <c r="Y18" s="638"/>
      <c r="Z18" s="639">
        <v>0.4</v>
      </c>
      <c r="AA18" s="639"/>
      <c r="AB18" s="639"/>
      <c r="AC18" s="639"/>
      <c r="AD18" s="640">
        <v>90439</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41869</v>
      </c>
      <c r="S19" s="637"/>
      <c r="T19" s="637"/>
      <c r="U19" s="637"/>
      <c r="V19" s="637"/>
      <c r="W19" s="637"/>
      <c r="X19" s="637"/>
      <c r="Y19" s="638"/>
      <c r="Z19" s="639">
        <v>0.2</v>
      </c>
      <c r="AA19" s="639"/>
      <c r="AB19" s="639"/>
      <c r="AC19" s="639"/>
      <c r="AD19" s="640">
        <v>41869</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7165</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48570</v>
      </c>
      <c r="S20" s="637"/>
      <c r="T20" s="637"/>
      <c r="U20" s="637"/>
      <c r="V20" s="637"/>
      <c r="W20" s="637"/>
      <c r="X20" s="637"/>
      <c r="Y20" s="638"/>
      <c r="Z20" s="639">
        <v>0.2</v>
      </c>
      <c r="AA20" s="639"/>
      <c r="AB20" s="639"/>
      <c r="AC20" s="639"/>
      <c r="AD20" s="640">
        <v>48570</v>
      </c>
      <c r="AE20" s="640"/>
      <c r="AF20" s="640"/>
      <c r="AG20" s="640"/>
      <c r="AH20" s="640"/>
      <c r="AI20" s="640"/>
      <c r="AJ20" s="640"/>
      <c r="AK20" s="640"/>
      <c r="AL20" s="641">
        <v>0.4</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7165</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23411057</v>
      </c>
      <c r="CS20" s="637"/>
      <c r="CT20" s="637"/>
      <c r="CU20" s="637"/>
      <c r="CV20" s="637"/>
      <c r="CW20" s="637"/>
      <c r="CX20" s="637"/>
      <c r="CY20" s="638"/>
      <c r="CZ20" s="639">
        <v>100</v>
      </c>
      <c r="DA20" s="639"/>
      <c r="DB20" s="639"/>
      <c r="DC20" s="639"/>
      <c r="DD20" s="645">
        <v>1663454</v>
      </c>
      <c r="DE20" s="637"/>
      <c r="DF20" s="637"/>
      <c r="DG20" s="637"/>
      <c r="DH20" s="637"/>
      <c r="DI20" s="637"/>
      <c r="DJ20" s="637"/>
      <c r="DK20" s="637"/>
      <c r="DL20" s="637"/>
      <c r="DM20" s="637"/>
      <c r="DN20" s="637"/>
      <c r="DO20" s="637"/>
      <c r="DP20" s="638"/>
      <c r="DQ20" s="645">
        <v>14592383</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7318499</v>
      </c>
      <c r="S21" s="637"/>
      <c r="T21" s="637"/>
      <c r="U21" s="637"/>
      <c r="V21" s="637"/>
      <c r="W21" s="637"/>
      <c r="X21" s="637"/>
      <c r="Y21" s="638"/>
      <c r="Z21" s="639">
        <v>29.7</v>
      </c>
      <c r="AA21" s="639"/>
      <c r="AB21" s="639"/>
      <c r="AC21" s="639"/>
      <c r="AD21" s="640">
        <v>6594770</v>
      </c>
      <c r="AE21" s="640"/>
      <c r="AF21" s="640"/>
      <c r="AG21" s="640"/>
      <c r="AH21" s="640"/>
      <c r="AI21" s="640"/>
      <c r="AJ21" s="640"/>
      <c r="AK21" s="640"/>
      <c r="AL21" s="641">
        <v>50.4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7165</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6594770</v>
      </c>
      <c r="S22" s="637"/>
      <c r="T22" s="637"/>
      <c r="U22" s="637"/>
      <c r="V22" s="637"/>
      <c r="W22" s="637"/>
      <c r="X22" s="637"/>
      <c r="Y22" s="638"/>
      <c r="Z22" s="639">
        <v>26.7</v>
      </c>
      <c r="AA22" s="639"/>
      <c r="AB22" s="639"/>
      <c r="AC22" s="639"/>
      <c r="AD22" s="640">
        <v>6594770</v>
      </c>
      <c r="AE22" s="640"/>
      <c r="AF22" s="640"/>
      <c r="AG22" s="640"/>
      <c r="AH22" s="640"/>
      <c r="AI22" s="640"/>
      <c r="AJ22" s="640"/>
      <c r="AK22" s="640"/>
      <c r="AL22" s="641">
        <v>50.4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723673</v>
      </c>
      <c r="S23" s="637"/>
      <c r="T23" s="637"/>
      <c r="U23" s="637"/>
      <c r="V23" s="637"/>
      <c r="W23" s="637"/>
      <c r="X23" s="637"/>
      <c r="Y23" s="638"/>
      <c r="Z23" s="639">
        <v>2.9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56</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10693283</v>
      </c>
      <c r="CS24" s="626"/>
      <c r="CT24" s="626"/>
      <c r="CU24" s="626"/>
      <c r="CV24" s="626"/>
      <c r="CW24" s="626"/>
      <c r="CX24" s="626"/>
      <c r="CY24" s="627"/>
      <c r="CZ24" s="630">
        <v>45.7</v>
      </c>
      <c r="DA24" s="631"/>
      <c r="DB24" s="631"/>
      <c r="DC24" s="647"/>
      <c r="DD24" s="671">
        <v>7167945</v>
      </c>
      <c r="DE24" s="626"/>
      <c r="DF24" s="626"/>
      <c r="DG24" s="626"/>
      <c r="DH24" s="626"/>
      <c r="DI24" s="626"/>
      <c r="DJ24" s="626"/>
      <c r="DK24" s="627"/>
      <c r="DL24" s="671">
        <v>6639515</v>
      </c>
      <c r="DM24" s="626"/>
      <c r="DN24" s="626"/>
      <c r="DO24" s="626"/>
      <c r="DP24" s="626"/>
      <c r="DQ24" s="626"/>
      <c r="DR24" s="626"/>
      <c r="DS24" s="626"/>
      <c r="DT24" s="626"/>
      <c r="DU24" s="626"/>
      <c r="DV24" s="627"/>
      <c r="DW24" s="630">
        <v>50.4</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13782373</v>
      </c>
      <c r="S25" s="637"/>
      <c r="T25" s="637"/>
      <c r="U25" s="637"/>
      <c r="V25" s="637"/>
      <c r="W25" s="637"/>
      <c r="X25" s="637"/>
      <c r="Y25" s="638"/>
      <c r="Z25" s="639">
        <v>55.9</v>
      </c>
      <c r="AA25" s="639"/>
      <c r="AB25" s="639"/>
      <c r="AC25" s="639"/>
      <c r="AD25" s="640">
        <v>13058644</v>
      </c>
      <c r="AE25" s="640"/>
      <c r="AF25" s="640"/>
      <c r="AG25" s="640"/>
      <c r="AH25" s="640"/>
      <c r="AI25" s="640"/>
      <c r="AJ25" s="640"/>
      <c r="AK25" s="640"/>
      <c r="AL25" s="641">
        <v>99.8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3451143</v>
      </c>
      <c r="CS25" s="668"/>
      <c r="CT25" s="668"/>
      <c r="CU25" s="668"/>
      <c r="CV25" s="668"/>
      <c r="CW25" s="668"/>
      <c r="CX25" s="668"/>
      <c r="CY25" s="669"/>
      <c r="CZ25" s="641">
        <v>14.7</v>
      </c>
      <c r="DA25" s="666"/>
      <c r="DB25" s="666"/>
      <c r="DC25" s="670"/>
      <c r="DD25" s="645">
        <v>3240032</v>
      </c>
      <c r="DE25" s="668"/>
      <c r="DF25" s="668"/>
      <c r="DG25" s="668"/>
      <c r="DH25" s="668"/>
      <c r="DI25" s="668"/>
      <c r="DJ25" s="668"/>
      <c r="DK25" s="669"/>
      <c r="DL25" s="645">
        <v>3200490</v>
      </c>
      <c r="DM25" s="668"/>
      <c r="DN25" s="668"/>
      <c r="DO25" s="668"/>
      <c r="DP25" s="668"/>
      <c r="DQ25" s="668"/>
      <c r="DR25" s="668"/>
      <c r="DS25" s="668"/>
      <c r="DT25" s="668"/>
      <c r="DU25" s="668"/>
      <c r="DV25" s="669"/>
      <c r="DW25" s="641">
        <v>24.3</v>
      </c>
      <c r="DX25" s="666"/>
      <c r="DY25" s="666"/>
      <c r="DZ25" s="666"/>
      <c r="EA25" s="666"/>
      <c r="EB25" s="666"/>
      <c r="EC25" s="667"/>
    </row>
    <row r="26" spans="2:133" ht="11.25" customHeight="1" x14ac:dyDescent="0.25">
      <c r="B26" s="633" t="s">
        <v>283</v>
      </c>
      <c r="C26" s="634"/>
      <c r="D26" s="634"/>
      <c r="E26" s="634"/>
      <c r="F26" s="634"/>
      <c r="G26" s="634"/>
      <c r="H26" s="634"/>
      <c r="I26" s="634"/>
      <c r="J26" s="634"/>
      <c r="K26" s="634"/>
      <c r="L26" s="634"/>
      <c r="M26" s="634"/>
      <c r="N26" s="634"/>
      <c r="O26" s="634"/>
      <c r="P26" s="634"/>
      <c r="Q26" s="635"/>
      <c r="R26" s="636">
        <v>3182</v>
      </c>
      <c r="S26" s="637"/>
      <c r="T26" s="637"/>
      <c r="U26" s="637"/>
      <c r="V26" s="637"/>
      <c r="W26" s="637"/>
      <c r="X26" s="637"/>
      <c r="Y26" s="638"/>
      <c r="Z26" s="639">
        <v>0</v>
      </c>
      <c r="AA26" s="639"/>
      <c r="AB26" s="639"/>
      <c r="AC26" s="639"/>
      <c r="AD26" s="640">
        <v>3182</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2263335</v>
      </c>
      <c r="CS26" s="637"/>
      <c r="CT26" s="637"/>
      <c r="CU26" s="637"/>
      <c r="CV26" s="637"/>
      <c r="CW26" s="637"/>
      <c r="CX26" s="637"/>
      <c r="CY26" s="638"/>
      <c r="CZ26" s="641">
        <v>9.6999999999999993</v>
      </c>
      <c r="DA26" s="666"/>
      <c r="DB26" s="666"/>
      <c r="DC26" s="670"/>
      <c r="DD26" s="645">
        <v>2116731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5">
      <c r="B27" s="633" t="s">
        <v>286</v>
      </c>
      <c r="C27" s="634"/>
      <c r="D27" s="634"/>
      <c r="E27" s="634"/>
      <c r="F27" s="634"/>
      <c r="G27" s="634"/>
      <c r="H27" s="634"/>
      <c r="I27" s="634"/>
      <c r="J27" s="634"/>
      <c r="K27" s="634"/>
      <c r="L27" s="634"/>
      <c r="M27" s="634"/>
      <c r="N27" s="634"/>
      <c r="O27" s="634"/>
      <c r="P27" s="634"/>
      <c r="Q27" s="635"/>
      <c r="R27" s="636">
        <v>65838</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4957113</v>
      </c>
      <c r="BH27" s="637"/>
      <c r="BI27" s="637"/>
      <c r="BJ27" s="637"/>
      <c r="BK27" s="637"/>
      <c r="BL27" s="637"/>
      <c r="BM27" s="637"/>
      <c r="BN27" s="638"/>
      <c r="BO27" s="639">
        <v>100</v>
      </c>
      <c r="BP27" s="639"/>
      <c r="BQ27" s="639"/>
      <c r="BR27" s="639"/>
      <c r="BS27" s="640">
        <v>63161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5106193</v>
      </c>
      <c r="CS27" s="668"/>
      <c r="CT27" s="668"/>
      <c r="CU27" s="668"/>
      <c r="CV27" s="668"/>
      <c r="CW27" s="668"/>
      <c r="CX27" s="668"/>
      <c r="CY27" s="669"/>
      <c r="CZ27" s="641">
        <v>21.8</v>
      </c>
      <c r="DA27" s="666"/>
      <c r="DB27" s="666"/>
      <c r="DC27" s="670"/>
      <c r="DD27" s="645">
        <v>1811966</v>
      </c>
      <c r="DE27" s="668"/>
      <c r="DF27" s="668"/>
      <c r="DG27" s="668"/>
      <c r="DH27" s="668"/>
      <c r="DI27" s="668"/>
      <c r="DJ27" s="668"/>
      <c r="DK27" s="669"/>
      <c r="DL27" s="645">
        <v>1323078</v>
      </c>
      <c r="DM27" s="668"/>
      <c r="DN27" s="668"/>
      <c r="DO27" s="668"/>
      <c r="DP27" s="668"/>
      <c r="DQ27" s="668"/>
      <c r="DR27" s="668"/>
      <c r="DS27" s="668"/>
      <c r="DT27" s="668"/>
      <c r="DU27" s="668"/>
      <c r="DV27" s="669"/>
      <c r="DW27" s="641">
        <v>10.1</v>
      </c>
      <c r="DX27" s="666"/>
      <c r="DY27" s="666"/>
      <c r="DZ27" s="666"/>
      <c r="EA27" s="666"/>
      <c r="EB27" s="666"/>
      <c r="EC27" s="667"/>
    </row>
    <row r="28" spans="2:133" ht="11.25" customHeight="1" x14ac:dyDescent="0.25">
      <c r="B28" s="633" t="s">
        <v>289</v>
      </c>
      <c r="C28" s="634"/>
      <c r="D28" s="634"/>
      <c r="E28" s="634"/>
      <c r="F28" s="634"/>
      <c r="G28" s="634"/>
      <c r="H28" s="634"/>
      <c r="I28" s="634"/>
      <c r="J28" s="634"/>
      <c r="K28" s="634"/>
      <c r="L28" s="634"/>
      <c r="M28" s="634"/>
      <c r="N28" s="634"/>
      <c r="O28" s="634"/>
      <c r="P28" s="634"/>
      <c r="Q28" s="635"/>
      <c r="R28" s="636">
        <v>77054</v>
      </c>
      <c r="S28" s="637"/>
      <c r="T28" s="637"/>
      <c r="U28" s="637"/>
      <c r="V28" s="637"/>
      <c r="W28" s="637"/>
      <c r="X28" s="637"/>
      <c r="Y28" s="638"/>
      <c r="Z28" s="639">
        <v>0.3</v>
      </c>
      <c r="AA28" s="639"/>
      <c r="AB28" s="639"/>
      <c r="AC28" s="639"/>
      <c r="AD28" s="640">
        <v>14569</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2135947</v>
      </c>
      <c r="CS28" s="637"/>
      <c r="CT28" s="637"/>
      <c r="CU28" s="637"/>
      <c r="CV28" s="637"/>
      <c r="CW28" s="637"/>
      <c r="CX28" s="637"/>
      <c r="CY28" s="638"/>
      <c r="CZ28" s="641">
        <v>9.1</v>
      </c>
      <c r="DA28" s="666"/>
      <c r="DB28" s="666"/>
      <c r="DC28" s="670"/>
      <c r="DD28" s="645">
        <v>2115947</v>
      </c>
      <c r="DE28" s="637"/>
      <c r="DF28" s="637"/>
      <c r="DG28" s="637"/>
      <c r="DH28" s="637"/>
      <c r="DI28" s="637"/>
      <c r="DJ28" s="637"/>
      <c r="DK28" s="638"/>
      <c r="DL28" s="645">
        <v>2115947</v>
      </c>
      <c r="DM28" s="637"/>
      <c r="DN28" s="637"/>
      <c r="DO28" s="637"/>
      <c r="DP28" s="637"/>
      <c r="DQ28" s="637"/>
      <c r="DR28" s="637"/>
      <c r="DS28" s="637"/>
      <c r="DT28" s="637"/>
      <c r="DU28" s="637"/>
      <c r="DV28" s="638"/>
      <c r="DW28" s="641">
        <v>16.100000000000001</v>
      </c>
      <c r="DX28" s="666"/>
      <c r="DY28" s="666"/>
      <c r="DZ28" s="666"/>
      <c r="EA28" s="666"/>
      <c r="EB28" s="666"/>
      <c r="EC28" s="667"/>
    </row>
    <row r="29" spans="2:133" ht="11.25" customHeight="1" x14ac:dyDescent="0.25">
      <c r="B29" s="633" t="s">
        <v>291</v>
      </c>
      <c r="C29" s="634"/>
      <c r="D29" s="634"/>
      <c r="E29" s="634"/>
      <c r="F29" s="634"/>
      <c r="G29" s="634"/>
      <c r="H29" s="634"/>
      <c r="I29" s="634"/>
      <c r="J29" s="634"/>
      <c r="K29" s="634"/>
      <c r="L29" s="634"/>
      <c r="M29" s="634"/>
      <c r="N29" s="634"/>
      <c r="O29" s="634"/>
      <c r="P29" s="634"/>
      <c r="Q29" s="635"/>
      <c r="R29" s="636">
        <v>63866</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2135943</v>
      </c>
      <c r="CS29" s="668"/>
      <c r="CT29" s="668"/>
      <c r="CU29" s="668"/>
      <c r="CV29" s="668"/>
      <c r="CW29" s="668"/>
      <c r="CX29" s="668"/>
      <c r="CY29" s="669"/>
      <c r="CZ29" s="641">
        <v>9.1</v>
      </c>
      <c r="DA29" s="666"/>
      <c r="DB29" s="666"/>
      <c r="DC29" s="670"/>
      <c r="DD29" s="645">
        <v>2115943</v>
      </c>
      <c r="DE29" s="668"/>
      <c r="DF29" s="668"/>
      <c r="DG29" s="668"/>
      <c r="DH29" s="668"/>
      <c r="DI29" s="668"/>
      <c r="DJ29" s="668"/>
      <c r="DK29" s="669"/>
      <c r="DL29" s="645">
        <v>2115943</v>
      </c>
      <c r="DM29" s="668"/>
      <c r="DN29" s="668"/>
      <c r="DO29" s="668"/>
      <c r="DP29" s="668"/>
      <c r="DQ29" s="668"/>
      <c r="DR29" s="668"/>
      <c r="DS29" s="668"/>
      <c r="DT29" s="668"/>
      <c r="DU29" s="668"/>
      <c r="DV29" s="669"/>
      <c r="DW29" s="641">
        <v>16.100000000000001</v>
      </c>
      <c r="DX29" s="666"/>
      <c r="DY29" s="666"/>
      <c r="DZ29" s="666"/>
      <c r="EA29" s="666"/>
      <c r="EB29" s="666"/>
      <c r="EC29" s="667"/>
    </row>
    <row r="30" spans="2:133" ht="11.25" customHeight="1" x14ac:dyDescent="0.25">
      <c r="B30" s="633" t="s">
        <v>293</v>
      </c>
      <c r="C30" s="634"/>
      <c r="D30" s="634"/>
      <c r="E30" s="634"/>
      <c r="F30" s="634"/>
      <c r="G30" s="634"/>
      <c r="H30" s="634"/>
      <c r="I30" s="634"/>
      <c r="J30" s="634"/>
      <c r="K30" s="634"/>
      <c r="L30" s="634"/>
      <c r="M30" s="634"/>
      <c r="N30" s="634"/>
      <c r="O30" s="634"/>
      <c r="P30" s="634"/>
      <c r="Q30" s="635"/>
      <c r="R30" s="636">
        <v>3833546</v>
      </c>
      <c r="S30" s="637"/>
      <c r="T30" s="637"/>
      <c r="U30" s="637"/>
      <c r="V30" s="637"/>
      <c r="W30" s="637"/>
      <c r="X30" s="637"/>
      <c r="Y30" s="638"/>
      <c r="Z30" s="639">
        <v>15.5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2052072</v>
      </c>
      <c r="CS30" s="637"/>
      <c r="CT30" s="637"/>
      <c r="CU30" s="637"/>
      <c r="CV30" s="637"/>
      <c r="CW30" s="637"/>
      <c r="CX30" s="637"/>
      <c r="CY30" s="638"/>
      <c r="CZ30" s="641">
        <v>8.8000000000000007</v>
      </c>
      <c r="DA30" s="666"/>
      <c r="DB30" s="666"/>
      <c r="DC30" s="670"/>
      <c r="DD30" s="645">
        <v>2032072</v>
      </c>
      <c r="DE30" s="637"/>
      <c r="DF30" s="637"/>
      <c r="DG30" s="637"/>
      <c r="DH30" s="637"/>
      <c r="DI30" s="637"/>
      <c r="DJ30" s="637"/>
      <c r="DK30" s="638"/>
      <c r="DL30" s="645">
        <v>2032072</v>
      </c>
      <c r="DM30" s="637"/>
      <c r="DN30" s="637"/>
      <c r="DO30" s="637"/>
      <c r="DP30" s="637"/>
      <c r="DQ30" s="637"/>
      <c r="DR30" s="637"/>
      <c r="DS30" s="637"/>
      <c r="DT30" s="637"/>
      <c r="DU30" s="637"/>
      <c r="DV30" s="638"/>
      <c r="DW30" s="641">
        <v>15.4</v>
      </c>
      <c r="DX30" s="666"/>
      <c r="DY30" s="666"/>
      <c r="DZ30" s="666"/>
      <c r="EA30" s="666"/>
      <c r="EB30" s="666"/>
      <c r="EC30" s="667"/>
    </row>
    <row r="31" spans="2:133" ht="11.25" customHeight="1" x14ac:dyDescent="0.25">
      <c r="B31" s="649" t="s">
        <v>297</v>
      </c>
      <c r="C31" s="650"/>
      <c r="D31" s="650"/>
      <c r="E31" s="650"/>
      <c r="F31" s="650"/>
      <c r="G31" s="650"/>
      <c r="H31" s="650"/>
      <c r="I31" s="650"/>
      <c r="J31" s="650"/>
      <c r="K31" s="650"/>
      <c r="L31" s="650"/>
      <c r="M31" s="650"/>
      <c r="N31" s="650"/>
      <c r="O31" s="650"/>
      <c r="P31" s="650"/>
      <c r="Q31" s="651"/>
      <c r="R31" s="636">
        <v>1816</v>
      </c>
      <c r="S31" s="637"/>
      <c r="T31" s="637"/>
      <c r="U31" s="637"/>
      <c r="V31" s="637"/>
      <c r="W31" s="637"/>
      <c r="X31" s="637"/>
      <c r="Y31" s="638"/>
      <c r="Z31" s="639">
        <v>0</v>
      </c>
      <c r="AA31" s="639"/>
      <c r="AB31" s="639"/>
      <c r="AC31" s="639"/>
      <c r="AD31" s="640">
        <v>1816</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99.7</v>
      </c>
      <c r="BH31" s="680"/>
      <c r="BI31" s="680"/>
      <c r="BJ31" s="680"/>
      <c r="BK31" s="680"/>
      <c r="BL31" s="680"/>
      <c r="BM31" s="631">
        <v>95.9</v>
      </c>
      <c r="BN31" s="680"/>
      <c r="BO31" s="680"/>
      <c r="BP31" s="680"/>
      <c r="BQ31" s="681"/>
      <c r="BR31" s="692">
        <v>99.3</v>
      </c>
      <c r="BS31" s="680"/>
      <c r="BT31" s="680"/>
      <c r="BU31" s="680"/>
      <c r="BV31" s="680"/>
      <c r="BW31" s="680"/>
      <c r="BX31" s="631">
        <v>95.6</v>
      </c>
      <c r="BY31" s="680"/>
      <c r="BZ31" s="680"/>
      <c r="CA31" s="680"/>
      <c r="CB31" s="681"/>
      <c r="CD31" s="674"/>
      <c r="CE31" s="675"/>
      <c r="CF31" s="633" t="s">
        <v>300</v>
      </c>
      <c r="CG31" s="634"/>
      <c r="CH31" s="634"/>
      <c r="CI31" s="634"/>
      <c r="CJ31" s="634"/>
      <c r="CK31" s="634"/>
      <c r="CL31" s="634"/>
      <c r="CM31" s="634"/>
      <c r="CN31" s="634"/>
      <c r="CO31" s="634"/>
      <c r="CP31" s="634"/>
      <c r="CQ31" s="635"/>
      <c r="CR31" s="636">
        <v>83871</v>
      </c>
      <c r="CS31" s="668"/>
      <c r="CT31" s="668"/>
      <c r="CU31" s="668"/>
      <c r="CV31" s="668"/>
      <c r="CW31" s="668"/>
      <c r="CX31" s="668"/>
      <c r="CY31" s="669"/>
      <c r="CZ31" s="641">
        <v>0.4</v>
      </c>
      <c r="DA31" s="666"/>
      <c r="DB31" s="666"/>
      <c r="DC31" s="670"/>
      <c r="DD31" s="645">
        <v>83871</v>
      </c>
      <c r="DE31" s="668"/>
      <c r="DF31" s="668"/>
      <c r="DG31" s="668"/>
      <c r="DH31" s="668"/>
      <c r="DI31" s="668"/>
      <c r="DJ31" s="668"/>
      <c r="DK31" s="669"/>
      <c r="DL31" s="645">
        <v>83871</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5">
      <c r="B32" s="633" t="s">
        <v>301</v>
      </c>
      <c r="C32" s="634"/>
      <c r="D32" s="634"/>
      <c r="E32" s="634"/>
      <c r="F32" s="634"/>
      <c r="G32" s="634"/>
      <c r="H32" s="634"/>
      <c r="I32" s="634"/>
      <c r="J32" s="634"/>
      <c r="K32" s="634"/>
      <c r="L32" s="634"/>
      <c r="M32" s="634"/>
      <c r="N32" s="634"/>
      <c r="O32" s="634"/>
      <c r="P32" s="634"/>
      <c r="Q32" s="635"/>
      <c r="R32" s="636">
        <v>1644876</v>
      </c>
      <c r="S32" s="637"/>
      <c r="T32" s="637"/>
      <c r="U32" s="637"/>
      <c r="V32" s="637"/>
      <c r="W32" s="637"/>
      <c r="X32" s="637"/>
      <c r="Y32" s="638"/>
      <c r="Z32" s="639">
        <v>6.7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100.5</v>
      </c>
      <c r="BH32" s="668"/>
      <c r="BI32" s="668"/>
      <c r="BJ32" s="668"/>
      <c r="BK32" s="668"/>
      <c r="BL32" s="668"/>
      <c r="BM32" s="642">
        <v>99.3</v>
      </c>
      <c r="BN32" s="668"/>
      <c r="BO32" s="668"/>
      <c r="BP32" s="668"/>
      <c r="BQ32" s="691"/>
      <c r="BR32" s="693">
        <v>99.7</v>
      </c>
      <c r="BS32" s="668"/>
      <c r="BT32" s="668"/>
      <c r="BU32" s="668"/>
      <c r="BV32" s="668"/>
      <c r="BW32" s="668"/>
      <c r="BX32" s="642">
        <v>98.4</v>
      </c>
      <c r="BY32" s="668"/>
      <c r="BZ32" s="668"/>
      <c r="CA32" s="668"/>
      <c r="CB32" s="691"/>
      <c r="CD32" s="676"/>
      <c r="CE32" s="677"/>
      <c r="CF32" s="633" t="s">
        <v>304</v>
      </c>
      <c r="CG32" s="634"/>
      <c r="CH32" s="634"/>
      <c r="CI32" s="634"/>
      <c r="CJ32" s="634"/>
      <c r="CK32" s="634"/>
      <c r="CL32" s="634"/>
      <c r="CM32" s="634"/>
      <c r="CN32" s="634"/>
      <c r="CO32" s="634"/>
      <c r="CP32" s="634"/>
      <c r="CQ32" s="635"/>
      <c r="CR32" s="636">
        <v>4</v>
      </c>
      <c r="CS32" s="637"/>
      <c r="CT32" s="637"/>
      <c r="CU32" s="637"/>
      <c r="CV32" s="637"/>
      <c r="CW32" s="637"/>
      <c r="CX32" s="637"/>
      <c r="CY32" s="638"/>
      <c r="CZ32" s="641">
        <v>0</v>
      </c>
      <c r="DA32" s="666"/>
      <c r="DB32" s="666"/>
      <c r="DC32" s="670"/>
      <c r="DD32" s="645">
        <v>4</v>
      </c>
      <c r="DE32" s="637"/>
      <c r="DF32" s="637"/>
      <c r="DG32" s="637"/>
      <c r="DH32" s="637"/>
      <c r="DI32" s="637"/>
      <c r="DJ32" s="637"/>
      <c r="DK32" s="638"/>
      <c r="DL32" s="645">
        <v>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5">
      <c r="B33" s="633" t="s">
        <v>305</v>
      </c>
      <c r="C33" s="634"/>
      <c r="D33" s="634"/>
      <c r="E33" s="634"/>
      <c r="F33" s="634"/>
      <c r="G33" s="634"/>
      <c r="H33" s="634"/>
      <c r="I33" s="634"/>
      <c r="J33" s="634"/>
      <c r="K33" s="634"/>
      <c r="L33" s="634"/>
      <c r="M33" s="634"/>
      <c r="N33" s="634"/>
      <c r="O33" s="634"/>
      <c r="P33" s="634"/>
      <c r="Q33" s="635"/>
      <c r="R33" s="636">
        <v>14343</v>
      </c>
      <c r="S33" s="637"/>
      <c r="T33" s="637"/>
      <c r="U33" s="637"/>
      <c r="V33" s="637"/>
      <c r="W33" s="637"/>
      <c r="X33" s="637"/>
      <c r="Y33" s="638"/>
      <c r="Z33" s="639">
        <v>0.1</v>
      </c>
      <c r="AA33" s="639"/>
      <c r="AB33" s="639"/>
      <c r="AC33" s="639"/>
      <c r="AD33" s="640">
        <v>11338</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v>
      </c>
      <c r="BH33" s="695"/>
      <c r="BI33" s="695"/>
      <c r="BJ33" s="695"/>
      <c r="BK33" s="695"/>
      <c r="BL33" s="695"/>
      <c r="BM33" s="696">
        <v>93</v>
      </c>
      <c r="BN33" s="695"/>
      <c r="BO33" s="695"/>
      <c r="BP33" s="695"/>
      <c r="BQ33" s="697"/>
      <c r="BR33" s="694">
        <v>98.9</v>
      </c>
      <c r="BS33" s="695"/>
      <c r="BT33" s="695"/>
      <c r="BU33" s="695"/>
      <c r="BV33" s="695"/>
      <c r="BW33" s="695"/>
      <c r="BX33" s="696">
        <v>92.9</v>
      </c>
      <c r="BY33" s="695"/>
      <c r="BZ33" s="695"/>
      <c r="CA33" s="695"/>
      <c r="CB33" s="697"/>
      <c r="CD33" s="633" t="s">
        <v>307</v>
      </c>
      <c r="CE33" s="634"/>
      <c r="CF33" s="634"/>
      <c r="CG33" s="634"/>
      <c r="CH33" s="634"/>
      <c r="CI33" s="634"/>
      <c r="CJ33" s="634"/>
      <c r="CK33" s="634"/>
      <c r="CL33" s="634"/>
      <c r="CM33" s="634"/>
      <c r="CN33" s="634"/>
      <c r="CO33" s="634"/>
      <c r="CP33" s="634"/>
      <c r="CQ33" s="635"/>
      <c r="CR33" s="636">
        <v>11054320</v>
      </c>
      <c r="CS33" s="668"/>
      <c r="CT33" s="668"/>
      <c r="CU33" s="668"/>
      <c r="CV33" s="668"/>
      <c r="CW33" s="668"/>
      <c r="CX33" s="668"/>
      <c r="CY33" s="669"/>
      <c r="CZ33" s="641">
        <v>47.2</v>
      </c>
      <c r="DA33" s="666"/>
      <c r="DB33" s="666"/>
      <c r="DC33" s="670"/>
      <c r="DD33" s="645">
        <v>7081380</v>
      </c>
      <c r="DE33" s="668"/>
      <c r="DF33" s="668"/>
      <c r="DG33" s="668"/>
      <c r="DH33" s="668"/>
      <c r="DI33" s="668"/>
      <c r="DJ33" s="668"/>
      <c r="DK33" s="669"/>
      <c r="DL33" s="645">
        <v>5098090</v>
      </c>
      <c r="DM33" s="668"/>
      <c r="DN33" s="668"/>
      <c r="DO33" s="668"/>
      <c r="DP33" s="668"/>
      <c r="DQ33" s="668"/>
      <c r="DR33" s="668"/>
      <c r="DS33" s="668"/>
      <c r="DT33" s="668"/>
      <c r="DU33" s="668"/>
      <c r="DV33" s="669"/>
      <c r="DW33" s="641">
        <v>38.700000000000003</v>
      </c>
      <c r="DX33" s="666"/>
      <c r="DY33" s="666"/>
      <c r="DZ33" s="666"/>
      <c r="EA33" s="666"/>
      <c r="EB33" s="666"/>
      <c r="EC33" s="667"/>
    </row>
    <row r="34" spans="2:133" ht="11.25" customHeight="1" x14ac:dyDescent="0.25">
      <c r="B34" s="633" t="s">
        <v>308</v>
      </c>
      <c r="C34" s="634"/>
      <c r="D34" s="634"/>
      <c r="E34" s="634"/>
      <c r="F34" s="634"/>
      <c r="G34" s="634"/>
      <c r="H34" s="634"/>
      <c r="I34" s="634"/>
      <c r="J34" s="634"/>
      <c r="K34" s="634"/>
      <c r="L34" s="634"/>
      <c r="M34" s="634"/>
      <c r="N34" s="634"/>
      <c r="O34" s="634"/>
      <c r="P34" s="634"/>
      <c r="Q34" s="635"/>
      <c r="R34" s="636">
        <v>632690</v>
      </c>
      <c r="S34" s="637"/>
      <c r="T34" s="637"/>
      <c r="U34" s="637"/>
      <c r="V34" s="637"/>
      <c r="W34" s="637"/>
      <c r="X34" s="637"/>
      <c r="Y34" s="638"/>
      <c r="Z34" s="639">
        <v>2.6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2961493</v>
      </c>
      <c r="CS34" s="637"/>
      <c r="CT34" s="637"/>
      <c r="CU34" s="637"/>
      <c r="CV34" s="637"/>
      <c r="CW34" s="637"/>
      <c r="CX34" s="637"/>
      <c r="CY34" s="638"/>
      <c r="CZ34" s="641">
        <v>12.6</v>
      </c>
      <c r="DA34" s="666"/>
      <c r="DB34" s="666"/>
      <c r="DC34" s="670"/>
      <c r="DD34" s="645">
        <v>2383682</v>
      </c>
      <c r="DE34" s="637"/>
      <c r="DF34" s="637"/>
      <c r="DG34" s="637"/>
      <c r="DH34" s="637"/>
      <c r="DI34" s="637"/>
      <c r="DJ34" s="637"/>
      <c r="DK34" s="638"/>
      <c r="DL34" s="645">
        <v>2178972</v>
      </c>
      <c r="DM34" s="637"/>
      <c r="DN34" s="637"/>
      <c r="DO34" s="637"/>
      <c r="DP34" s="637"/>
      <c r="DQ34" s="637"/>
      <c r="DR34" s="637"/>
      <c r="DS34" s="637"/>
      <c r="DT34" s="637"/>
      <c r="DU34" s="637"/>
      <c r="DV34" s="638"/>
      <c r="DW34" s="641">
        <v>16.600000000000001</v>
      </c>
      <c r="DX34" s="666"/>
      <c r="DY34" s="666"/>
      <c r="DZ34" s="666"/>
      <c r="EA34" s="666"/>
      <c r="EB34" s="666"/>
      <c r="EC34" s="667"/>
    </row>
    <row r="35" spans="2:133" ht="11.25" customHeight="1" x14ac:dyDescent="0.25">
      <c r="B35" s="633" t="s">
        <v>310</v>
      </c>
      <c r="C35" s="634"/>
      <c r="D35" s="634"/>
      <c r="E35" s="634"/>
      <c r="F35" s="634"/>
      <c r="G35" s="634"/>
      <c r="H35" s="634"/>
      <c r="I35" s="634"/>
      <c r="J35" s="634"/>
      <c r="K35" s="634"/>
      <c r="L35" s="634"/>
      <c r="M35" s="634"/>
      <c r="N35" s="634"/>
      <c r="O35" s="634"/>
      <c r="P35" s="634"/>
      <c r="Q35" s="635"/>
      <c r="R35" s="636">
        <v>1190869</v>
      </c>
      <c r="S35" s="637"/>
      <c r="T35" s="637"/>
      <c r="U35" s="637"/>
      <c r="V35" s="637"/>
      <c r="W35" s="637"/>
      <c r="X35" s="637"/>
      <c r="Y35" s="638"/>
      <c r="Z35" s="639">
        <v>4.8</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379723</v>
      </c>
      <c r="CS35" s="668"/>
      <c r="CT35" s="668"/>
      <c r="CU35" s="668"/>
      <c r="CV35" s="668"/>
      <c r="CW35" s="668"/>
      <c r="CX35" s="668"/>
      <c r="CY35" s="669"/>
      <c r="CZ35" s="641">
        <v>1.6</v>
      </c>
      <c r="DA35" s="666"/>
      <c r="DB35" s="666"/>
      <c r="DC35" s="670"/>
      <c r="DD35" s="645">
        <v>307349</v>
      </c>
      <c r="DE35" s="668"/>
      <c r="DF35" s="668"/>
      <c r="DG35" s="668"/>
      <c r="DH35" s="668"/>
      <c r="DI35" s="668"/>
      <c r="DJ35" s="668"/>
      <c r="DK35" s="669"/>
      <c r="DL35" s="645">
        <v>273128</v>
      </c>
      <c r="DM35" s="668"/>
      <c r="DN35" s="668"/>
      <c r="DO35" s="668"/>
      <c r="DP35" s="668"/>
      <c r="DQ35" s="668"/>
      <c r="DR35" s="668"/>
      <c r="DS35" s="668"/>
      <c r="DT35" s="668"/>
      <c r="DU35" s="668"/>
      <c r="DV35" s="669"/>
      <c r="DW35" s="641">
        <v>2.1</v>
      </c>
      <c r="DX35" s="666"/>
      <c r="DY35" s="666"/>
      <c r="DZ35" s="666"/>
      <c r="EA35" s="666"/>
      <c r="EB35" s="666"/>
      <c r="EC35" s="667"/>
    </row>
    <row r="36" spans="2:133" ht="11.25" customHeight="1" x14ac:dyDescent="0.25">
      <c r="B36" s="633" t="s">
        <v>314</v>
      </c>
      <c r="C36" s="634"/>
      <c r="D36" s="634"/>
      <c r="E36" s="634"/>
      <c r="F36" s="634"/>
      <c r="G36" s="634"/>
      <c r="H36" s="634"/>
      <c r="I36" s="634"/>
      <c r="J36" s="634"/>
      <c r="K36" s="634"/>
      <c r="L36" s="634"/>
      <c r="M36" s="634"/>
      <c r="N36" s="634"/>
      <c r="O36" s="634"/>
      <c r="P36" s="634"/>
      <c r="Q36" s="635"/>
      <c r="R36" s="636">
        <v>1360637</v>
      </c>
      <c r="S36" s="637"/>
      <c r="T36" s="637"/>
      <c r="U36" s="637"/>
      <c r="V36" s="637"/>
      <c r="W36" s="637"/>
      <c r="X36" s="637"/>
      <c r="Y36" s="638"/>
      <c r="Z36" s="639">
        <v>5.5</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3561895</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31133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3877246</v>
      </c>
      <c r="CS36" s="637"/>
      <c r="CT36" s="637"/>
      <c r="CU36" s="637"/>
      <c r="CV36" s="637"/>
      <c r="CW36" s="637"/>
      <c r="CX36" s="637"/>
      <c r="CY36" s="638"/>
      <c r="CZ36" s="641">
        <v>16.600000000000001</v>
      </c>
      <c r="DA36" s="666"/>
      <c r="DB36" s="666"/>
      <c r="DC36" s="670"/>
      <c r="DD36" s="645">
        <v>2081474</v>
      </c>
      <c r="DE36" s="637"/>
      <c r="DF36" s="637"/>
      <c r="DG36" s="637"/>
      <c r="DH36" s="637"/>
      <c r="DI36" s="637"/>
      <c r="DJ36" s="637"/>
      <c r="DK36" s="638"/>
      <c r="DL36" s="645">
        <v>1203902</v>
      </c>
      <c r="DM36" s="637"/>
      <c r="DN36" s="637"/>
      <c r="DO36" s="637"/>
      <c r="DP36" s="637"/>
      <c r="DQ36" s="637"/>
      <c r="DR36" s="637"/>
      <c r="DS36" s="637"/>
      <c r="DT36" s="637"/>
      <c r="DU36" s="637"/>
      <c r="DV36" s="638"/>
      <c r="DW36" s="641">
        <v>9.1</v>
      </c>
      <c r="DX36" s="666"/>
      <c r="DY36" s="666"/>
      <c r="DZ36" s="666"/>
      <c r="EA36" s="666"/>
      <c r="EB36" s="666"/>
      <c r="EC36" s="667"/>
    </row>
    <row r="37" spans="2:133" ht="11.25" customHeight="1" x14ac:dyDescent="0.25">
      <c r="B37" s="633" t="s">
        <v>318</v>
      </c>
      <c r="C37" s="634"/>
      <c r="D37" s="634"/>
      <c r="E37" s="634"/>
      <c r="F37" s="634"/>
      <c r="G37" s="634"/>
      <c r="H37" s="634"/>
      <c r="I37" s="634"/>
      <c r="J37" s="634"/>
      <c r="K37" s="634"/>
      <c r="L37" s="634"/>
      <c r="M37" s="634"/>
      <c r="N37" s="634"/>
      <c r="O37" s="634"/>
      <c r="P37" s="634"/>
      <c r="Q37" s="635"/>
      <c r="R37" s="636">
        <v>506292</v>
      </c>
      <c r="S37" s="637"/>
      <c r="T37" s="637"/>
      <c r="U37" s="637"/>
      <c r="V37" s="637"/>
      <c r="W37" s="637"/>
      <c r="X37" s="637"/>
      <c r="Y37" s="638"/>
      <c r="Z37" s="639">
        <v>2.1</v>
      </c>
      <c r="AA37" s="639"/>
      <c r="AB37" s="639"/>
      <c r="AC37" s="639"/>
      <c r="AD37" s="640">
        <v>13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1026000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13994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1120189</v>
      </c>
      <c r="CS37" s="668"/>
      <c r="CT37" s="668"/>
      <c r="CU37" s="668"/>
      <c r="CV37" s="668"/>
      <c r="CW37" s="668"/>
      <c r="CX37" s="668"/>
      <c r="CY37" s="669"/>
      <c r="CZ37" s="641">
        <v>4.8</v>
      </c>
      <c r="DA37" s="666"/>
      <c r="DB37" s="666"/>
      <c r="DC37" s="670"/>
      <c r="DD37" s="645">
        <v>220316</v>
      </c>
      <c r="DE37" s="668"/>
      <c r="DF37" s="668"/>
      <c r="DG37" s="668"/>
      <c r="DH37" s="668"/>
      <c r="DI37" s="668"/>
      <c r="DJ37" s="668"/>
      <c r="DK37" s="669"/>
      <c r="DL37" s="645">
        <v>188958</v>
      </c>
      <c r="DM37" s="668"/>
      <c r="DN37" s="668"/>
      <c r="DO37" s="668"/>
      <c r="DP37" s="668"/>
      <c r="DQ37" s="668"/>
      <c r="DR37" s="668"/>
      <c r="DS37" s="668"/>
      <c r="DT37" s="668"/>
      <c r="DU37" s="668"/>
      <c r="DV37" s="669"/>
      <c r="DW37" s="641">
        <v>1.4</v>
      </c>
      <c r="DX37" s="666"/>
      <c r="DY37" s="666"/>
      <c r="DZ37" s="666"/>
      <c r="EA37" s="666"/>
      <c r="EB37" s="666"/>
      <c r="EC37" s="667"/>
    </row>
    <row r="38" spans="2:133" ht="11.25" customHeight="1" x14ac:dyDescent="0.25">
      <c r="B38" s="633" t="s">
        <v>322</v>
      </c>
      <c r="C38" s="634"/>
      <c r="D38" s="634"/>
      <c r="E38" s="634"/>
      <c r="F38" s="634"/>
      <c r="G38" s="634"/>
      <c r="H38" s="634"/>
      <c r="I38" s="634"/>
      <c r="J38" s="634"/>
      <c r="K38" s="634"/>
      <c r="L38" s="634"/>
      <c r="M38" s="634"/>
      <c r="N38" s="634"/>
      <c r="O38" s="634"/>
      <c r="P38" s="634"/>
      <c r="Q38" s="635"/>
      <c r="R38" s="636">
        <v>1493525</v>
      </c>
      <c r="S38" s="637"/>
      <c r="T38" s="637"/>
      <c r="U38" s="637"/>
      <c r="V38" s="637"/>
      <c r="W38" s="637"/>
      <c r="X38" s="637"/>
      <c r="Y38" s="638"/>
      <c r="Z38" s="639">
        <v>6.1</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750779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5257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1763826</v>
      </c>
      <c r="CS38" s="637"/>
      <c r="CT38" s="637"/>
      <c r="CU38" s="637"/>
      <c r="CV38" s="637"/>
      <c r="CW38" s="637"/>
      <c r="CX38" s="637"/>
      <c r="CY38" s="638"/>
      <c r="CZ38" s="641">
        <v>7.5</v>
      </c>
      <c r="DA38" s="666"/>
      <c r="DB38" s="666"/>
      <c r="DC38" s="670"/>
      <c r="DD38" s="645">
        <v>1409347</v>
      </c>
      <c r="DE38" s="637"/>
      <c r="DF38" s="637"/>
      <c r="DG38" s="637"/>
      <c r="DH38" s="637"/>
      <c r="DI38" s="637"/>
      <c r="DJ38" s="637"/>
      <c r="DK38" s="638"/>
      <c r="DL38" s="645">
        <v>1346536</v>
      </c>
      <c r="DM38" s="637"/>
      <c r="DN38" s="637"/>
      <c r="DO38" s="637"/>
      <c r="DP38" s="637"/>
      <c r="DQ38" s="637"/>
      <c r="DR38" s="637"/>
      <c r="DS38" s="637"/>
      <c r="DT38" s="637"/>
      <c r="DU38" s="637"/>
      <c r="DV38" s="638"/>
      <c r="DW38" s="641">
        <v>10.199999999999999</v>
      </c>
      <c r="DX38" s="666"/>
      <c r="DY38" s="666"/>
      <c r="DZ38" s="666"/>
      <c r="EA38" s="666"/>
      <c r="EB38" s="666"/>
      <c r="EC38" s="667"/>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21290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8288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1417025</v>
      </c>
      <c r="CS39" s="668"/>
      <c r="CT39" s="668"/>
      <c r="CU39" s="668"/>
      <c r="CV39" s="668"/>
      <c r="CW39" s="668"/>
      <c r="CX39" s="668"/>
      <c r="CY39" s="669"/>
      <c r="CZ39" s="641">
        <v>6.1</v>
      </c>
      <c r="DA39" s="666"/>
      <c r="DB39" s="666"/>
      <c r="DC39" s="670"/>
      <c r="DD39" s="645">
        <v>791634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5">
      <c r="B40" s="633" t="s">
        <v>330</v>
      </c>
      <c r="C40" s="634"/>
      <c r="D40" s="634"/>
      <c r="E40" s="634"/>
      <c r="F40" s="634"/>
      <c r="G40" s="634"/>
      <c r="H40" s="634"/>
      <c r="I40" s="634"/>
      <c r="J40" s="634"/>
      <c r="K40" s="634"/>
      <c r="L40" s="634"/>
      <c r="M40" s="634"/>
      <c r="N40" s="634"/>
      <c r="O40" s="634"/>
      <c r="P40" s="634"/>
      <c r="Q40" s="635"/>
      <c r="R40" s="636">
        <v>73925</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2599</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655007</v>
      </c>
      <c r="CS40" s="637"/>
      <c r="CT40" s="637"/>
      <c r="CU40" s="637"/>
      <c r="CV40" s="637"/>
      <c r="CW40" s="637"/>
      <c r="CX40" s="637"/>
      <c r="CY40" s="638"/>
      <c r="CZ40" s="641">
        <v>2.8</v>
      </c>
      <c r="DA40" s="666"/>
      <c r="DB40" s="666"/>
      <c r="DC40" s="670"/>
      <c r="DD40" s="645">
        <v>107894</v>
      </c>
      <c r="DE40" s="637"/>
      <c r="DF40" s="637"/>
      <c r="DG40" s="637"/>
      <c r="DH40" s="637"/>
      <c r="DI40" s="637"/>
      <c r="DJ40" s="637"/>
      <c r="DK40" s="638"/>
      <c r="DL40" s="645">
        <v>95552</v>
      </c>
      <c r="DM40" s="637"/>
      <c r="DN40" s="637"/>
      <c r="DO40" s="637"/>
      <c r="DP40" s="637"/>
      <c r="DQ40" s="637"/>
      <c r="DR40" s="637"/>
      <c r="DS40" s="637"/>
      <c r="DT40" s="637"/>
      <c r="DU40" s="637"/>
      <c r="DV40" s="638"/>
      <c r="DW40" s="641">
        <v>0.7</v>
      </c>
      <c r="DX40" s="666"/>
      <c r="DY40" s="666"/>
      <c r="DZ40" s="666"/>
      <c r="EA40" s="666"/>
      <c r="EB40" s="666"/>
      <c r="EC40" s="667"/>
    </row>
    <row r="41" spans="2:133" ht="11.25" customHeight="1" x14ac:dyDescent="0.25">
      <c r="B41" s="657" t="s">
        <v>335</v>
      </c>
      <c r="C41" s="658"/>
      <c r="D41" s="658"/>
      <c r="E41" s="658"/>
      <c r="F41" s="658"/>
      <c r="G41" s="658"/>
      <c r="H41" s="658"/>
      <c r="I41" s="658"/>
      <c r="J41" s="658"/>
      <c r="K41" s="658"/>
      <c r="L41" s="658"/>
      <c r="M41" s="658"/>
      <c r="N41" s="658"/>
      <c r="O41" s="658"/>
      <c r="P41" s="658"/>
      <c r="Q41" s="659"/>
      <c r="R41" s="708">
        <v>24670907</v>
      </c>
      <c r="S41" s="709"/>
      <c r="T41" s="709"/>
      <c r="U41" s="709"/>
      <c r="V41" s="709"/>
      <c r="W41" s="709"/>
      <c r="X41" s="709"/>
      <c r="Y41" s="713"/>
      <c r="Z41" s="714">
        <v>100</v>
      </c>
      <c r="AA41" s="714"/>
      <c r="AB41" s="714"/>
      <c r="AC41" s="714"/>
      <c r="AD41" s="715">
        <v>13089562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304793</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1456434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360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1663454</v>
      </c>
      <c r="CS42" s="668"/>
      <c r="CT42" s="668"/>
      <c r="CU42" s="668"/>
      <c r="CV42" s="668"/>
      <c r="CW42" s="668"/>
      <c r="CX42" s="668"/>
      <c r="CY42" s="669"/>
      <c r="CZ42" s="641">
        <v>7.1</v>
      </c>
      <c r="DA42" s="666"/>
      <c r="DB42" s="666"/>
      <c r="DC42" s="670"/>
      <c r="DD42" s="645">
        <v>343058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42947</v>
      </c>
      <c r="CS43" s="668"/>
      <c r="CT43" s="668"/>
      <c r="CU43" s="668"/>
      <c r="CV43" s="668"/>
      <c r="CW43" s="668"/>
      <c r="CX43" s="668"/>
      <c r="CY43" s="669"/>
      <c r="CZ43" s="641">
        <v>0.2</v>
      </c>
      <c r="DA43" s="666"/>
      <c r="DB43" s="666"/>
      <c r="DC43" s="670"/>
      <c r="DD43" s="645">
        <v>42947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1663454</v>
      </c>
      <c r="CS44" s="637"/>
      <c r="CT44" s="637"/>
      <c r="CU44" s="637"/>
      <c r="CV44" s="637"/>
      <c r="CW44" s="637"/>
      <c r="CX44" s="637"/>
      <c r="CY44" s="638"/>
      <c r="CZ44" s="641">
        <v>7.1</v>
      </c>
      <c r="DA44" s="642"/>
      <c r="DB44" s="642"/>
      <c r="DC44" s="648"/>
      <c r="DD44" s="645">
        <v>343058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895199</v>
      </c>
      <c r="CS45" s="668"/>
      <c r="CT45" s="668"/>
      <c r="CU45" s="668"/>
      <c r="CV45" s="668"/>
      <c r="CW45" s="668"/>
      <c r="CX45" s="668"/>
      <c r="CY45" s="669"/>
      <c r="CZ45" s="641">
        <v>3.8</v>
      </c>
      <c r="DA45" s="666"/>
      <c r="DB45" s="666"/>
      <c r="DC45" s="670"/>
      <c r="DD45" s="645">
        <v>77221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493724</v>
      </c>
      <c r="CS46" s="637"/>
      <c r="CT46" s="637"/>
      <c r="CU46" s="637"/>
      <c r="CV46" s="637"/>
      <c r="CW46" s="637"/>
      <c r="CX46" s="637"/>
      <c r="CY46" s="638"/>
      <c r="CZ46" s="641">
        <v>2.1</v>
      </c>
      <c r="DA46" s="642"/>
      <c r="DB46" s="642"/>
      <c r="DC46" s="648"/>
      <c r="DD46" s="645">
        <v>248294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23411057</v>
      </c>
      <c r="CS49" s="695"/>
      <c r="CT49" s="695"/>
      <c r="CU49" s="695"/>
      <c r="CV49" s="695"/>
      <c r="CW49" s="695"/>
      <c r="CX49" s="695"/>
      <c r="CY49" s="724"/>
      <c r="CZ49" s="716">
        <v>100</v>
      </c>
      <c r="DA49" s="725"/>
      <c r="DB49" s="725"/>
      <c r="DC49" s="726"/>
      <c r="DD49" s="727">
        <v>14592383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bxXFa7P/h0/KrQt4hcnTN6Uv0ufzzoJgPmRqkxA+A4JO5MkmaRsuXsteiSJRftJ16h9enAQbwNdpqpEIKI0M6A==" saltValue="zQLwueOvsOtHrbPBeiKa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24742</v>
      </c>
      <c r="R7" s="766"/>
      <c r="S7" s="766"/>
      <c r="T7" s="766"/>
      <c r="U7" s="766"/>
      <c r="V7" s="766">
        <v>23482</v>
      </c>
      <c r="W7" s="766"/>
      <c r="X7" s="766"/>
      <c r="Y7" s="766"/>
      <c r="Z7" s="766"/>
      <c r="AA7" s="766">
        <v>1260</v>
      </c>
      <c r="AB7" s="766"/>
      <c r="AC7" s="766"/>
      <c r="AD7" s="766"/>
      <c r="AE7" s="767"/>
      <c r="AF7" s="768">
        <v>1201</v>
      </c>
      <c r="AG7" s="769"/>
      <c r="AH7" s="769"/>
      <c r="AI7" s="769"/>
      <c r="AJ7" s="770"/>
      <c r="AK7" s="771">
        <v>1191</v>
      </c>
      <c r="AL7" s="772"/>
      <c r="AM7" s="772"/>
      <c r="AN7" s="772"/>
      <c r="AO7" s="772"/>
      <c r="AP7" s="772">
        <v>19178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376</v>
      </c>
      <c r="B23" s="802" t="s">
        <v>377</v>
      </c>
      <c r="C23" s="803"/>
      <c r="D23" s="803"/>
      <c r="E23" s="803"/>
      <c r="F23" s="803"/>
      <c r="G23" s="803"/>
      <c r="H23" s="803"/>
      <c r="I23" s="803"/>
      <c r="J23" s="803"/>
      <c r="K23" s="803"/>
      <c r="L23" s="803"/>
      <c r="M23" s="803"/>
      <c r="N23" s="803"/>
      <c r="O23" s="803"/>
      <c r="P23" s="804"/>
      <c r="Q23" s="805">
        <v>24671</v>
      </c>
      <c r="R23" s="806"/>
      <c r="S23" s="806"/>
      <c r="T23" s="806"/>
      <c r="U23" s="806"/>
      <c r="V23" s="806">
        <v>23411</v>
      </c>
      <c r="W23" s="806"/>
      <c r="X23" s="806"/>
      <c r="Y23" s="806"/>
      <c r="Z23" s="806"/>
      <c r="AA23" s="806">
        <v>1260</v>
      </c>
      <c r="AB23" s="806"/>
      <c r="AC23" s="806"/>
      <c r="AD23" s="806"/>
      <c r="AE23" s="807"/>
      <c r="AF23" s="808">
        <v>1201</v>
      </c>
      <c r="AG23" s="806"/>
      <c r="AH23" s="806"/>
      <c r="AI23" s="806"/>
      <c r="AJ23" s="809"/>
      <c r="AK23" s="810"/>
      <c r="AL23" s="811"/>
      <c r="AM23" s="811"/>
      <c r="AN23" s="811"/>
      <c r="AO23" s="811"/>
      <c r="AP23" s="806">
        <v>19178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388</v>
      </c>
      <c r="C28" s="763"/>
      <c r="D28" s="763"/>
      <c r="E28" s="763"/>
      <c r="F28" s="763"/>
      <c r="G28" s="763"/>
      <c r="H28" s="763"/>
      <c r="I28" s="763"/>
      <c r="J28" s="763"/>
      <c r="K28" s="763"/>
      <c r="L28" s="763"/>
      <c r="M28" s="763"/>
      <c r="N28" s="763"/>
      <c r="O28" s="763"/>
      <c r="P28" s="764"/>
      <c r="Q28" s="835">
        <v>4172</v>
      </c>
      <c r="R28" s="836"/>
      <c r="S28" s="836"/>
      <c r="T28" s="836"/>
      <c r="U28" s="836"/>
      <c r="V28" s="836">
        <v>4141</v>
      </c>
      <c r="W28" s="836"/>
      <c r="X28" s="836"/>
      <c r="Y28" s="836"/>
      <c r="Z28" s="836"/>
      <c r="AA28" s="836">
        <v>31</v>
      </c>
      <c r="AB28" s="836"/>
      <c r="AC28" s="836"/>
      <c r="AD28" s="836"/>
      <c r="AE28" s="837"/>
      <c r="AF28" s="838">
        <v>31</v>
      </c>
      <c r="AG28" s="836"/>
      <c r="AH28" s="836"/>
      <c r="AI28" s="836"/>
      <c r="AJ28" s="839"/>
      <c r="AK28" s="840">
        <v>305</v>
      </c>
      <c r="AL28" s="841"/>
      <c r="AM28" s="841"/>
      <c r="AN28" s="841"/>
      <c r="AO28" s="841"/>
      <c r="AP28" s="841" t="s">
        <v>486</v>
      </c>
      <c r="AQ28" s="841"/>
      <c r="AR28" s="841"/>
      <c r="AS28" s="841"/>
      <c r="AT28" s="841"/>
      <c r="AU28" s="841" t="s">
        <v>486</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389</v>
      </c>
      <c r="C29" s="794"/>
      <c r="D29" s="794"/>
      <c r="E29" s="794"/>
      <c r="F29" s="794"/>
      <c r="G29" s="794"/>
      <c r="H29" s="794"/>
      <c r="I29" s="794"/>
      <c r="J29" s="794"/>
      <c r="K29" s="794"/>
      <c r="L29" s="794"/>
      <c r="M29" s="794"/>
      <c r="N29" s="794"/>
      <c r="O29" s="794"/>
      <c r="P29" s="795"/>
      <c r="Q29" s="796">
        <v>5475</v>
      </c>
      <c r="R29" s="797"/>
      <c r="S29" s="797"/>
      <c r="T29" s="797"/>
      <c r="U29" s="797"/>
      <c r="V29" s="797">
        <v>5251</v>
      </c>
      <c r="W29" s="797"/>
      <c r="X29" s="797"/>
      <c r="Y29" s="797"/>
      <c r="Z29" s="797"/>
      <c r="AA29" s="797">
        <v>224</v>
      </c>
      <c r="AB29" s="797"/>
      <c r="AC29" s="797"/>
      <c r="AD29" s="797"/>
      <c r="AE29" s="798"/>
      <c r="AF29" s="799">
        <v>224</v>
      </c>
      <c r="AG29" s="800"/>
      <c r="AH29" s="800"/>
      <c r="AI29" s="800"/>
      <c r="AJ29" s="801"/>
      <c r="AK29" s="847">
        <v>804</v>
      </c>
      <c r="AL29" s="843"/>
      <c r="AM29" s="843"/>
      <c r="AN29" s="843"/>
      <c r="AO29" s="843"/>
      <c r="AP29" s="843" t="s">
        <v>486</v>
      </c>
      <c r="AQ29" s="843"/>
      <c r="AR29" s="843"/>
      <c r="AS29" s="843"/>
      <c r="AT29" s="843"/>
      <c r="AU29" s="843" t="s">
        <v>486</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390</v>
      </c>
      <c r="C30" s="794"/>
      <c r="D30" s="794"/>
      <c r="E30" s="794"/>
      <c r="F30" s="794"/>
      <c r="G30" s="794"/>
      <c r="H30" s="794"/>
      <c r="I30" s="794"/>
      <c r="J30" s="794"/>
      <c r="K30" s="794"/>
      <c r="L30" s="794"/>
      <c r="M30" s="794"/>
      <c r="N30" s="794"/>
      <c r="O30" s="794"/>
      <c r="P30" s="795"/>
      <c r="Q30" s="796">
        <v>919</v>
      </c>
      <c r="R30" s="797"/>
      <c r="S30" s="797"/>
      <c r="T30" s="797"/>
      <c r="U30" s="797"/>
      <c r="V30" s="797">
        <v>909</v>
      </c>
      <c r="W30" s="797"/>
      <c r="X30" s="797"/>
      <c r="Y30" s="797"/>
      <c r="Z30" s="797"/>
      <c r="AA30" s="797">
        <v>10</v>
      </c>
      <c r="AB30" s="797"/>
      <c r="AC30" s="797"/>
      <c r="AD30" s="797"/>
      <c r="AE30" s="798"/>
      <c r="AF30" s="799">
        <v>10</v>
      </c>
      <c r="AG30" s="800"/>
      <c r="AH30" s="800"/>
      <c r="AI30" s="800"/>
      <c r="AJ30" s="801"/>
      <c r="AK30" s="847">
        <v>139</v>
      </c>
      <c r="AL30" s="843"/>
      <c r="AM30" s="843"/>
      <c r="AN30" s="843"/>
      <c r="AO30" s="843"/>
      <c r="AP30" s="843" t="s">
        <v>486</v>
      </c>
      <c r="AQ30" s="843"/>
      <c r="AR30" s="843"/>
      <c r="AS30" s="843"/>
      <c r="AT30" s="843"/>
      <c r="AU30" s="843" t="s">
        <v>486</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391</v>
      </c>
      <c r="C31" s="794"/>
      <c r="D31" s="794"/>
      <c r="E31" s="794"/>
      <c r="F31" s="794"/>
      <c r="G31" s="794"/>
      <c r="H31" s="794"/>
      <c r="I31" s="794"/>
      <c r="J31" s="794"/>
      <c r="K31" s="794"/>
      <c r="L31" s="794"/>
      <c r="M31" s="794"/>
      <c r="N31" s="794"/>
      <c r="O31" s="794"/>
      <c r="P31" s="795"/>
      <c r="Q31" s="796">
        <v>1193</v>
      </c>
      <c r="R31" s="797"/>
      <c r="S31" s="797"/>
      <c r="T31" s="797"/>
      <c r="U31" s="797"/>
      <c r="V31" s="797">
        <v>1085</v>
      </c>
      <c r="W31" s="797"/>
      <c r="X31" s="797"/>
      <c r="Y31" s="797"/>
      <c r="Z31" s="797"/>
      <c r="AA31" s="797">
        <v>108</v>
      </c>
      <c r="AB31" s="797"/>
      <c r="AC31" s="797"/>
      <c r="AD31" s="797"/>
      <c r="AE31" s="798"/>
      <c r="AF31" s="799">
        <v>1007</v>
      </c>
      <c r="AG31" s="800"/>
      <c r="AH31" s="800"/>
      <c r="AI31" s="800"/>
      <c r="AJ31" s="801"/>
      <c r="AK31" s="847">
        <v>21</v>
      </c>
      <c r="AL31" s="843"/>
      <c r="AM31" s="843"/>
      <c r="AN31" s="843"/>
      <c r="AO31" s="843"/>
      <c r="AP31" s="843">
        <v>5112</v>
      </c>
      <c r="AQ31" s="843"/>
      <c r="AR31" s="843"/>
      <c r="AS31" s="843"/>
      <c r="AT31" s="843"/>
      <c r="AU31" s="843">
        <v>138</v>
      </c>
      <c r="AV31" s="843"/>
      <c r="AW31" s="843"/>
      <c r="AX31" s="843"/>
      <c r="AY31" s="843"/>
      <c r="AZ31" s="844" t="s">
        <v>486</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t="s">
        <v>393</v>
      </c>
      <c r="C32" s="794"/>
      <c r="D32" s="794"/>
      <c r="E32" s="794"/>
      <c r="F32" s="794"/>
      <c r="G32" s="794"/>
      <c r="H32" s="794"/>
      <c r="I32" s="794"/>
      <c r="J32" s="794"/>
      <c r="K32" s="794"/>
      <c r="L32" s="794"/>
      <c r="M32" s="794"/>
      <c r="N32" s="794"/>
      <c r="O32" s="794"/>
      <c r="P32" s="795"/>
      <c r="Q32" s="796">
        <v>1770</v>
      </c>
      <c r="R32" s="797"/>
      <c r="S32" s="797"/>
      <c r="T32" s="797"/>
      <c r="U32" s="797"/>
      <c r="V32" s="797">
        <v>1705</v>
      </c>
      <c r="W32" s="797"/>
      <c r="X32" s="797"/>
      <c r="Y32" s="797"/>
      <c r="Z32" s="797"/>
      <c r="AA32" s="797">
        <v>65</v>
      </c>
      <c r="AB32" s="797"/>
      <c r="AC32" s="797"/>
      <c r="AD32" s="797"/>
      <c r="AE32" s="798"/>
      <c r="AF32" s="799">
        <v>360</v>
      </c>
      <c r="AG32" s="800"/>
      <c r="AH32" s="800"/>
      <c r="AI32" s="800"/>
      <c r="AJ32" s="801"/>
      <c r="AK32" s="847">
        <v>1033</v>
      </c>
      <c r="AL32" s="843"/>
      <c r="AM32" s="843"/>
      <c r="AN32" s="843"/>
      <c r="AO32" s="843"/>
      <c r="AP32" s="843">
        <v>15873</v>
      </c>
      <c r="AQ32" s="843"/>
      <c r="AR32" s="843"/>
      <c r="AS32" s="843"/>
      <c r="AT32" s="843"/>
      <c r="AU32" s="843">
        <v>12587</v>
      </c>
      <c r="AV32" s="843"/>
      <c r="AW32" s="843"/>
      <c r="AX32" s="843"/>
      <c r="AY32" s="843"/>
      <c r="AZ32" s="844" t="s">
        <v>486</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t="s">
        <v>394</v>
      </c>
      <c r="C33" s="794"/>
      <c r="D33" s="794"/>
      <c r="E33" s="794"/>
      <c r="F33" s="794"/>
      <c r="G33" s="794"/>
      <c r="H33" s="794"/>
      <c r="I33" s="794"/>
      <c r="J33" s="794"/>
      <c r="K33" s="794"/>
      <c r="L33" s="794"/>
      <c r="M33" s="794"/>
      <c r="N33" s="794"/>
      <c r="O33" s="794"/>
      <c r="P33" s="795"/>
      <c r="Q33" s="796">
        <v>388</v>
      </c>
      <c r="R33" s="797"/>
      <c r="S33" s="797"/>
      <c r="T33" s="797"/>
      <c r="U33" s="797"/>
      <c r="V33" s="797">
        <v>752</v>
      </c>
      <c r="W33" s="797"/>
      <c r="X33" s="797"/>
      <c r="Y33" s="797"/>
      <c r="Z33" s="797"/>
      <c r="AA33" s="797">
        <v>-364</v>
      </c>
      <c r="AB33" s="797"/>
      <c r="AC33" s="797"/>
      <c r="AD33" s="797"/>
      <c r="AE33" s="798"/>
      <c r="AF33" s="799">
        <v>128</v>
      </c>
      <c r="AG33" s="800"/>
      <c r="AH33" s="800"/>
      <c r="AI33" s="800"/>
      <c r="AJ33" s="801"/>
      <c r="AK33" s="847">
        <v>751</v>
      </c>
      <c r="AL33" s="843"/>
      <c r="AM33" s="843"/>
      <c r="AN33" s="843"/>
      <c r="AO33" s="843"/>
      <c r="AP33" s="843">
        <v>4577</v>
      </c>
      <c r="AQ33" s="843"/>
      <c r="AR33" s="843"/>
      <c r="AS33" s="843"/>
      <c r="AT33" s="843"/>
      <c r="AU33" s="843">
        <v>4577</v>
      </c>
      <c r="AV33" s="843"/>
      <c r="AW33" s="843"/>
      <c r="AX33" s="843"/>
      <c r="AY33" s="843"/>
      <c r="AZ33" s="844" t="s">
        <v>486</v>
      </c>
      <c r="BA33" s="844"/>
      <c r="BB33" s="844"/>
      <c r="BC33" s="844"/>
      <c r="BD33" s="844"/>
      <c r="BE33" s="845" t="s">
        <v>392</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376</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1760</v>
      </c>
      <c r="AG63" s="857"/>
      <c r="AH63" s="857"/>
      <c r="AI63" s="857"/>
      <c r="AJ63" s="858"/>
      <c r="AK63" s="859"/>
      <c r="AL63" s="854"/>
      <c r="AM63" s="854"/>
      <c r="AN63" s="854"/>
      <c r="AO63" s="854"/>
      <c r="AP63" s="857">
        <v>25562</v>
      </c>
      <c r="AQ63" s="857"/>
      <c r="AR63" s="857"/>
      <c r="AS63" s="857"/>
      <c r="AT63" s="857"/>
      <c r="AU63" s="857">
        <v>17302</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398</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546</v>
      </c>
      <c r="C68" s="883"/>
      <c r="D68" s="883"/>
      <c r="E68" s="883"/>
      <c r="F68" s="883"/>
      <c r="G68" s="883"/>
      <c r="H68" s="883"/>
      <c r="I68" s="883"/>
      <c r="J68" s="883"/>
      <c r="K68" s="883"/>
      <c r="L68" s="883"/>
      <c r="M68" s="883"/>
      <c r="N68" s="883"/>
      <c r="O68" s="883"/>
      <c r="P68" s="884"/>
      <c r="Q68" s="885">
        <v>5840</v>
      </c>
      <c r="R68" s="879"/>
      <c r="S68" s="879"/>
      <c r="T68" s="879"/>
      <c r="U68" s="879"/>
      <c r="V68" s="879">
        <v>5803</v>
      </c>
      <c r="W68" s="879"/>
      <c r="X68" s="879"/>
      <c r="Y68" s="879"/>
      <c r="Z68" s="879"/>
      <c r="AA68" s="879">
        <v>37</v>
      </c>
      <c r="AB68" s="879"/>
      <c r="AC68" s="879"/>
      <c r="AD68" s="879"/>
      <c r="AE68" s="879"/>
      <c r="AF68" s="879">
        <v>37</v>
      </c>
      <c r="AG68" s="879"/>
      <c r="AH68" s="879"/>
      <c r="AI68" s="879"/>
      <c r="AJ68" s="879"/>
      <c r="AK68" s="879">
        <v>0</v>
      </c>
      <c r="AL68" s="879"/>
      <c r="AM68" s="879"/>
      <c r="AN68" s="879"/>
      <c r="AO68" s="879"/>
      <c r="AP68" s="879">
        <v>1869</v>
      </c>
      <c r="AQ68" s="879"/>
      <c r="AR68" s="879"/>
      <c r="AS68" s="879"/>
      <c r="AT68" s="879"/>
      <c r="AU68" s="879">
        <v>94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547</v>
      </c>
      <c r="C69" s="887"/>
      <c r="D69" s="887"/>
      <c r="E69" s="887"/>
      <c r="F69" s="887"/>
      <c r="G69" s="887"/>
      <c r="H69" s="887"/>
      <c r="I69" s="887"/>
      <c r="J69" s="887"/>
      <c r="K69" s="887"/>
      <c r="L69" s="887"/>
      <c r="M69" s="887"/>
      <c r="N69" s="887"/>
      <c r="O69" s="887"/>
      <c r="P69" s="888"/>
      <c r="Q69" s="889">
        <v>1025</v>
      </c>
      <c r="R69" s="843"/>
      <c r="S69" s="843"/>
      <c r="T69" s="843"/>
      <c r="U69" s="843"/>
      <c r="V69" s="843">
        <v>893</v>
      </c>
      <c r="W69" s="843"/>
      <c r="X69" s="843"/>
      <c r="Y69" s="843"/>
      <c r="Z69" s="843"/>
      <c r="AA69" s="843">
        <v>132</v>
      </c>
      <c r="AB69" s="843"/>
      <c r="AC69" s="843"/>
      <c r="AD69" s="843"/>
      <c r="AE69" s="843"/>
      <c r="AF69" s="843">
        <v>132</v>
      </c>
      <c r="AG69" s="843"/>
      <c r="AH69" s="843"/>
      <c r="AI69" s="843"/>
      <c r="AJ69" s="843"/>
      <c r="AK69" s="843" t="s">
        <v>558</v>
      </c>
      <c r="AL69" s="843"/>
      <c r="AM69" s="843"/>
      <c r="AN69" s="843"/>
      <c r="AO69" s="843"/>
      <c r="AP69" s="843">
        <v>1814</v>
      </c>
      <c r="AQ69" s="843"/>
      <c r="AR69" s="843"/>
      <c r="AS69" s="843"/>
      <c r="AT69" s="843"/>
      <c r="AU69" s="843">
        <v>238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548</v>
      </c>
      <c r="C70" s="887"/>
      <c r="D70" s="887"/>
      <c r="E70" s="887"/>
      <c r="F70" s="887"/>
      <c r="G70" s="887"/>
      <c r="H70" s="887"/>
      <c r="I70" s="887"/>
      <c r="J70" s="887"/>
      <c r="K70" s="887"/>
      <c r="L70" s="887"/>
      <c r="M70" s="887"/>
      <c r="N70" s="887"/>
      <c r="O70" s="887"/>
      <c r="P70" s="888"/>
      <c r="Q70" s="889">
        <v>532</v>
      </c>
      <c r="R70" s="843"/>
      <c r="S70" s="843"/>
      <c r="T70" s="843"/>
      <c r="U70" s="843"/>
      <c r="V70" s="843">
        <v>523</v>
      </c>
      <c r="W70" s="843"/>
      <c r="X70" s="843"/>
      <c r="Y70" s="843"/>
      <c r="Z70" s="843"/>
      <c r="AA70" s="843">
        <v>9</v>
      </c>
      <c r="AB70" s="843"/>
      <c r="AC70" s="843"/>
      <c r="AD70" s="843"/>
      <c r="AE70" s="843"/>
      <c r="AF70" s="843">
        <v>9</v>
      </c>
      <c r="AG70" s="843"/>
      <c r="AH70" s="843"/>
      <c r="AI70" s="843"/>
      <c r="AJ70" s="843"/>
      <c r="AK70" s="843" t="s">
        <v>558</v>
      </c>
      <c r="AL70" s="843"/>
      <c r="AM70" s="843"/>
      <c r="AN70" s="843"/>
      <c r="AO70" s="843"/>
      <c r="AP70" s="843">
        <v>228</v>
      </c>
      <c r="AQ70" s="843"/>
      <c r="AR70" s="843"/>
      <c r="AS70" s="843"/>
      <c r="AT70" s="843"/>
      <c r="AU70" s="843">
        <v>21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549</v>
      </c>
      <c r="C71" s="887"/>
      <c r="D71" s="887"/>
      <c r="E71" s="887"/>
      <c r="F71" s="887"/>
      <c r="G71" s="887"/>
      <c r="H71" s="887"/>
      <c r="I71" s="887"/>
      <c r="J71" s="887"/>
      <c r="K71" s="887"/>
      <c r="L71" s="887"/>
      <c r="M71" s="887"/>
      <c r="N71" s="887"/>
      <c r="O71" s="887"/>
      <c r="P71" s="888"/>
      <c r="Q71" s="889">
        <v>84</v>
      </c>
      <c r="R71" s="843"/>
      <c r="S71" s="843"/>
      <c r="T71" s="843"/>
      <c r="U71" s="843"/>
      <c r="V71" s="843">
        <v>11</v>
      </c>
      <c r="W71" s="843"/>
      <c r="X71" s="843"/>
      <c r="Y71" s="843"/>
      <c r="Z71" s="843"/>
      <c r="AA71" s="843">
        <v>73</v>
      </c>
      <c r="AB71" s="843"/>
      <c r="AC71" s="843"/>
      <c r="AD71" s="843"/>
      <c r="AE71" s="843"/>
      <c r="AF71" s="843">
        <v>73</v>
      </c>
      <c r="AG71" s="843"/>
      <c r="AH71" s="843"/>
      <c r="AI71" s="843"/>
      <c r="AJ71" s="843"/>
      <c r="AK71" s="843">
        <v>1</v>
      </c>
      <c r="AL71" s="843"/>
      <c r="AM71" s="843"/>
      <c r="AN71" s="843"/>
      <c r="AO71" s="843"/>
      <c r="AP71" s="843" t="s">
        <v>558</v>
      </c>
      <c r="AQ71" s="843"/>
      <c r="AR71" s="843"/>
      <c r="AS71" s="843"/>
      <c r="AT71" s="843"/>
      <c r="AU71" s="843" t="s">
        <v>558</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550</v>
      </c>
      <c r="C72" s="887"/>
      <c r="D72" s="887"/>
      <c r="E72" s="887"/>
      <c r="F72" s="887"/>
      <c r="G72" s="887"/>
      <c r="H72" s="887"/>
      <c r="I72" s="887"/>
      <c r="J72" s="887"/>
      <c r="K72" s="887"/>
      <c r="L72" s="887"/>
      <c r="M72" s="887"/>
      <c r="N72" s="887"/>
      <c r="O72" s="887"/>
      <c r="P72" s="888"/>
      <c r="Q72" s="889">
        <v>722</v>
      </c>
      <c r="R72" s="843"/>
      <c r="S72" s="843"/>
      <c r="T72" s="843"/>
      <c r="U72" s="843"/>
      <c r="V72" s="843">
        <v>641</v>
      </c>
      <c r="W72" s="843"/>
      <c r="X72" s="843"/>
      <c r="Y72" s="843"/>
      <c r="Z72" s="843"/>
      <c r="AA72" s="843">
        <v>81</v>
      </c>
      <c r="AB72" s="843"/>
      <c r="AC72" s="843"/>
      <c r="AD72" s="843"/>
      <c r="AE72" s="843"/>
      <c r="AF72" s="843">
        <v>81</v>
      </c>
      <c r="AG72" s="843"/>
      <c r="AH72" s="843"/>
      <c r="AI72" s="843"/>
      <c r="AJ72" s="843"/>
      <c r="AK72" s="843">
        <v>128</v>
      </c>
      <c r="AL72" s="843"/>
      <c r="AM72" s="843"/>
      <c r="AN72" s="843"/>
      <c r="AO72" s="843"/>
      <c r="AP72" s="843" t="s">
        <v>558</v>
      </c>
      <c r="AQ72" s="843"/>
      <c r="AR72" s="843"/>
      <c r="AS72" s="843"/>
      <c r="AT72" s="843"/>
      <c r="AU72" s="843" t="s">
        <v>558</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551</v>
      </c>
      <c r="C73" s="887"/>
      <c r="D73" s="887"/>
      <c r="E73" s="887"/>
      <c r="F73" s="887"/>
      <c r="G73" s="887"/>
      <c r="H73" s="887"/>
      <c r="I73" s="887"/>
      <c r="J73" s="887"/>
      <c r="K73" s="887"/>
      <c r="L73" s="887"/>
      <c r="M73" s="887"/>
      <c r="N73" s="887"/>
      <c r="O73" s="887"/>
      <c r="P73" s="888"/>
      <c r="Q73" s="889">
        <v>5892</v>
      </c>
      <c r="R73" s="843"/>
      <c r="S73" s="843"/>
      <c r="T73" s="843"/>
      <c r="U73" s="843"/>
      <c r="V73" s="843">
        <v>5654</v>
      </c>
      <c r="W73" s="843"/>
      <c r="X73" s="843"/>
      <c r="Y73" s="843"/>
      <c r="Z73" s="843"/>
      <c r="AA73" s="843">
        <v>238</v>
      </c>
      <c r="AB73" s="843"/>
      <c r="AC73" s="843"/>
      <c r="AD73" s="843"/>
      <c r="AE73" s="843"/>
      <c r="AF73" s="843">
        <v>238</v>
      </c>
      <c r="AG73" s="843"/>
      <c r="AH73" s="843"/>
      <c r="AI73" s="843"/>
      <c r="AJ73" s="843"/>
      <c r="AK73" s="843" t="s">
        <v>558</v>
      </c>
      <c r="AL73" s="843"/>
      <c r="AM73" s="843"/>
      <c r="AN73" s="843"/>
      <c r="AO73" s="843"/>
      <c r="AP73" s="843" t="s">
        <v>486</v>
      </c>
      <c r="AQ73" s="843"/>
      <c r="AR73" s="843"/>
      <c r="AS73" s="843"/>
      <c r="AT73" s="843"/>
      <c r="AU73" s="843" t="s">
        <v>486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552</v>
      </c>
      <c r="C74" s="887"/>
      <c r="D74" s="887"/>
      <c r="E74" s="887"/>
      <c r="F74" s="887"/>
      <c r="G74" s="887"/>
      <c r="H74" s="887"/>
      <c r="I74" s="887"/>
      <c r="J74" s="887"/>
      <c r="K74" s="887"/>
      <c r="L74" s="887"/>
      <c r="M74" s="887"/>
      <c r="N74" s="887"/>
      <c r="O74" s="887"/>
      <c r="P74" s="888"/>
      <c r="Q74" s="889">
        <v>1726</v>
      </c>
      <c r="R74" s="843"/>
      <c r="S74" s="843"/>
      <c r="T74" s="843"/>
      <c r="U74" s="843"/>
      <c r="V74" s="843">
        <v>1722</v>
      </c>
      <c r="W74" s="843"/>
      <c r="X74" s="843"/>
      <c r="Y74" s="843"/>
      <c r="Z74" s="843"/>
      <c r="AA74" s="843">
        <v>3</v>
      </c>
      <c r="AB74" s="843"/>
      <c r="AC74" s="843"/>
      <c r="AD74" s="843"/>
      <c r="AE74" s="843"/>
      <c r="AF74" s="843">
        <v>3</v>
      </c>
      <c r="AG74" s="843"/>
      <c r="AH74" s="843"/>
      <c r="AI74" s="843"/>
      <c r="AJ74" s="843"/>
      <c r="AK74" s="843">
        <v>38</v>
      </c>
      <c r="AL74" s="843"/>
      <c r="AM74" s="843"/>
      <c r="AN74" s="843"/>
      <c r="AO74" s="843"/>
      <c r="AP74" s="843" t="s">
        <v>486</v>
      </c>
      <c r="AQ74" s="843"/>
      <c r="AR74" s="843"/>
      <c r="AS74" s="843"/>
      <c r="AT74" s="843"/>
      <c r="AU74" s="843" t="s">
        <v>486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553</v>
      </c>
      <c r="C75" s="887"/>
      <c r="D75" s="887"/>
      <c r="E75" s="887"/>
      <c r="F75" s="887"/>
      <c r="G75" s="887"/>
      <c r="H75" s="887"/>
      <c r="I75" s="887"/>
      <c r="J75" s="887"/>
      <c r="K75" s="887"/>
      <c r="L75" s="887"/>
      <c r="M75" s="887"/>
      <c r="N75" s="887"/>
      <c r="O75" s="887"/>
      <c r="P75" s="888"/>
      <c r="Q75" s="890">
        <v>3</v>
      </c>
      <c r="R75" s="891"/>
      <c r="S75" s="891"/>
      <c r="T75" s="891"/>
      <c r="U75" s="847"/>
      <c r="V75" s="892">
        <v>3</v>
      </c>
      <c r="W75" s="891"/>
      <c r="X75" s="891"/>
      <c r="Y75" s="891"/>
      <c r="Z75" s="847"/>
      <c r="AA75" s="892">
        <v>0</v>
      </c>
      <c r="AB75" s="891"/>
      <c r="AC75" s="891"/>
      <c r="AD75" s="891"/>
      <c r="AE75" s="847"/>
      <c r="AF75" s="892">
        <v>0</v>
      </c>
      <c r="AG75" s="891"/>
      <c r="AH75" s="891"/>
      <c r="AI75" s="891"/>
      <c r="AJ75" s="847"/>
      <c r="AK75" s="892" t="s">
        <v>558</v>
      </c>
      <c r="AL75" s="891"/>
      <c r="AM75" s="891"/>
      <c r="AN75" s="891"/>
      <c r="AO75" s="847"/>
      <c r="AP75" s="892" t="s">
        <v>486</v>
      </c>
      <c r="AQ75" s="891"/>
      <c r="AR75" s="891"/>
      <c r="AS75" s="891"/>
      <c r="AT75" s="847"/>
      <c r="AU75" s="892" t="s">
        <v>486</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554</v>
      </c>
      <c r="C76" s="887"/>
      <c r="D76" s="887"/>
      <c r="E76" s="887"/>
      <c r="F76" s="887"/>
      <c r="G76" s="887"/>
      <c r="H76" s="887"/>
      <c r="I76" s="887"/>
      <c r="J76" s="887"/>
      <c r="K76" s="887"/>
      <c r="L76" s="887"/>
      <c r="M76" s="887"/>
      <c r="N76" s="887"/>
      <c r="O76" s="887"/>
      <c r="P76" s="888"/>
      <c r="Q76" s="890">
        <v>12</v>
      </c>
      <c r="R76" s="891"/>
      <c r="S76" s="891"/>
      <c r="T76" s="891"/>
      <c r="U76" s="847"/>
      <c r="V76" s="892">
        <v>11</v>
      </c>
      <c r="W76" s="891"/>
      <c r="X76" s="891"/>
      <c r="Y76" s="891"/>
      <c r="Z76" s="847"/>
      <c r="AA76" s="892">
        <v>1</v>
      </c>
      <c r="AB76" s="891"/>
      <c r="AC76" s="891"/>
      <c r="AD76" s="891"/>
      <c r="AE76" s="847"/>
      <c r="AF76" s="892">
        <v>1</v>
      </c>
      <c r="AG76" s="891"/>
      <c r="AH76" s="891"/>
      <c r="AI76" s="891"/>
      <c r="AJ76" s="847"/>
      <c r="AK76" s="892" t="s">
        <v>558</v>
      </c>
      <c r="AL76" s="891"/>
      <c r="AM76" s="891"/>
      <c r="AN76" s="891"/>
      <c r="AO76" s="847"/>
      <c r="AP76" s="892" t="s">
        <v>486</v>
      </c>
      <c r="AQ76" s="891"/>
      <c r="AR76" s="891"/>
      <c r="AS76" s="891"/>
      <c r="AT76" s="847"/>
      <c r="AU76" s="892" t="s">
        <v>486</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t="s">
        <v>555</v>
      </c>
      <c r="C77" s="887"/>
      <c r="D77" s="887"/>
      <c r="E77" s="887"/>
      <c r="F77" s="887"/>
      <c r="G77" s="887"/>
      <c r="H77" s="887"/>
      <c r="I77" s="887"/>
      <c r="J77" s="887"/>
      <c r="K77" s="887"/>
      <c r="L77" s="887"/>
      <c r="M77" s="887"/>
      <c r="N77" s="887"/>
      <c r="O77" s="887"/>
      <c r="P77" s="888"/>
      <c r="Q77" s="890">
        <v>846</v>
      </c>
      <c r="R77" s="891"/>
      <c r="S77" s="891"/>
      <c r="T77" s="891"/>
      <c r="U77" s="847"/>
      <c r="V77" s="892">
        <v>789</v>
      </c>
      <c r="W77" s="891"/>
      <c r="X77" s="891"/>
      <c r="Y77" s="891"/>
      <c r="Z77" s="847"/>
      <c r="AA77" s="892">
        <v>57</v>
      </c>
      <c r="AB77" s="891"/>
      <c r="AC77" s="891"/>
      <c r="AD77" s="891"/>
      <c r="AE77" s="847"/>
      <c r="AF77" s="892">
        <v>57</v>
      </c>
      <c r="AG77" s="891"/>
      <c r="AH77" s="891"/>
      <c r="AI77" s="891"/>
      <c r="AJ77" s="847"/>
      <c r="AK77" s="892">
        <v>374</v>
      </c>
      <c r="AL77" s="891"/>
      <c r="AM77" s="891"/>
      <c r="AN77" s="891"/>
      <c r="AO77" s="847"/>
      <c r="AP77" s="892" t="s">
        <v>486</v>
      </c>
      <c r="AQ77" s="891"/>
      <c r="AR77" s="891"/>
      <c r="AS77" s="891"/>
      <c r="AT77" s="847"/>
      <c r="AU77" s="892" t="s">
        <v>486</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86" t="s">
        <v>556</v>
      </c>
      <c r="C78" s="887"/>
      <c r="D78" s="887"/>
      <c r="E78" s="887"/>
      <c r="F78" s="887"/>
      <c r="G78" s="887"/>
      <c r="H78" s="887"/>
      <c r="I78" s="887"/>
      <c r="J78" s="887"/>
      <c r="K78" s="887"/>
      <c r="L78" s="887"/>
      <c r="M78" s="887"/>
      <c r="N78" s="887"/>
      <c r="O78" s="887"/>
      <c r="P78" s="888"/>
      <c r="Q78" s="889">
        <v>1238</v>
      </c>
      <c r="R78" s="843"/>
      <c r="S78" s="843"/>
      <c r="T78" s="843"/>
      <c r="U78" s="843"/>
      <c r="V78" s="843">
        <v>1143</v>
      </c>
      <c r="W78" s="843"/>
      <c r="X78" s="843"/>
      <c r="Y78" s="843"/>
      <c r="Z78" s="843"/>
      <c r="AA78" s="843">
        <v>95</v>
      </c>
      <c r="AB78" s="843"/>
      <c r="AC78" s="843"/>
      <c r="AD78" s="843"/>
      <c r="AE78" s="843"/>
      <c r="AF78" s="843">
        <v>95</v>
      </c>
      <c r="AG78" s="843"/>
      <c r="AH78" s="843"/>
      <c r="AI78" s="843"/>
      <c r="AJ78" s="843"/>
      <c r="AK78" s="843" t="s">
        <v>558</v>
      </c>
      <c r="AL78" s="843"/>
      <c r="AM78" s="843"/>
      <c r="AN78" s="843"/>
      <c r="AO78" s="843"/>
      <c r="AP78" s="843" t="s">
        <v>486</v>
      </c>
      <c r="AQ78" s="843"/>
      <c r="AR78" s="843"/>
      <c r="AS78" s="843"/>
      <c r="AT78" s="843"/>
      <c r="AU78" s="843" t="s">
        <v>486</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86" t="s">
        <v>557</v>
      </c>
      <c r="C79" s="887"/>
      <c r="D79" s="887"/>
      <c r="E79" s="887"/>
      <c r="F79" s="887"/>
      <c r="G79" s="887"/>
      <c r="H79" s="887"/>
      <c r="I79" s="887"/>
      <c r="J79" s="887"/>
      <c r="K79" s="887"/>
      <c r="L79" s="887"/>
      <c r="M79" s="887"/>
      <c r="N79" s="887"/>
      <c r="O79" s="887"/>
      <c r="P79" s="888"/>
      <c r="Q79" s="889">
        <v>286479</v>
      </c>
      <c r="R79" s="843"/>
      <c r="S79" s="843"/>
      <c r="T79" s="843"/>
      <c r="U79" s="843"/>
      <c r="V79" s="843">
        <v>283821</v>
      </c>
      <c r="W79" s="843"/>
      <c r="X79" s="843"/>
      <c r="Y79" s="843"/>
      <c r="Z79" s="843"/>
      <c r="AA79" s="843">
        <v>2657</v>
      </c>
      <c r="AB79" s="843"/>
      <c r="AC79" s="843"/>
      <c r="AD79" s="843"/>
      <c r="AE79" s="843"/>
      <c r="AF79" s="843">
        <v>2657</v>
      </c>
      <c r="AG79" s="843"/>
      <c r="AH79" s="843"/>
      <c r="AI79" s="843"/>
      <c r="AJ79" s="843"/>
      <c r="AK79" s="843">
        <v>1846</v>
      </c>
      <c r="AL79" s="843"/>
      <c r="AM79" s="843"/>
      <c r="AN79" s="843"/>
      <c r="AO79" s="843"/>
      <c r="AP79" s="843" t="s">
        <v>486</v>
      </c>
      <c r="AQ79" s="843"/>
      <c r="AR79" s="843"/>
      <c r="AS79" s="843"/>
      <c r="AT79" s="843"/>
      <c r="AU79" s="843" t="s">
        <v>486</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376</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3383</v>
      </c>
      <c r="AG88" s="857"/>
      <c r="AH88" s="857"/>
      <c r="AI88" s="857"/>
      <c r="AJ88" s="857"/>
      <c r="AK88" s="854"/>
      <c r="AL88" s="854"/>
      <c r="AM88" s="854"/>
      <c r="AN88" s="854"/>
      <c r="AO88" s="854"/>
      <c r="AP88" s="857">
        <v>3911</v>
      </c>
      <c r="AQ88" s="857"/>
      <c r="AR88" s="857"/>
      <c r="AS88" s="857"/>
      <c r="AT88" s="857"/>
      <c r="AU88" s="857">
        <v>353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2412226</v>
      </c>
      <c r="AB110" s="913"/>
      <c r="AC110" s="913"/>
      <c r="AD110" s="913"/>
      <c r="AE110" s="914"/>
      <c r="AF110" s="915">
        <v>2383984</v>
      </c>
      <c r="AG110" s="913"/>
      <c r="AH110" s="913"/>
      <c r="AI110" s="913"/>
      <c r="AJ110" s="914"/>
      <c r="AK110" s="915">
        <v>2135943</v>
      </c>
      <c r="AL110" s="913"/>
      <c r="AM110" s="913"/>
      <c r="AN110" s="913"/>
      <c r="AO110" s="914"/>
      <c r="AP110" s="916">
        <v>19.399999999999999</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20729383</v>
      </c>
      <c r="BR110" s="944"/>
      <c r="BS110" s="944"/>
      <c r="BT110" s="944"/>
      <c r="BU110" s="944"/>
      <c r="BV110" s="944">
        <v>19736454</v>
      </c>
      <c r="BW110" s="944"/>
      <c r="BX110" s="944"/>
      <c r="BY110" s="944"/>
      <c r="BZ110" s="944"/>
      <c r="CA110" s="944">
        <v>19177907</v>
      </c>
      <c r="CB110" s="944"/>
      <c r="CC110" s="944"/>
      <c r="CD110" s="944"/>
      <c r="CE110" s="944"/>
      <c r="CF110" s="957">
        <v>174.4</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18692134</v>
      </c>
      <c r="BR112" s="939"/>
      <c r="BS112" s="939"/>
      <c r="BT112" s="939"/>
      <c r="BU112" s="939"/>
      <c r="BV112" s="939">
        <v>17757062</v>
      </c>
      <c r="BW112" s="939"/>
      <c r="BX112" s="939"/>
      <c r="BY112" s="939"/>
      <c r="BZ112" s="939"/>
      <c r="CA112" s="939">
        <v>17301764</v>
      </c>
      <c r="CB112" s="939"/>
      <c r="CC112" s="939"/>
      <c r="CD112" s="939"/>
      <c r="CE112" s="939"/>
      <c r="CF112" s="933">
        <v>157.30000000000001</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942180</v>
      </c>
      <c r="AB113" s="951"/>
      <c r="AC113" s="951"/>
      <c r="AD113" s="951"/>
      <c r="AE113" s="952"/>
      <c r="AF113" s="953">
        <v>971492</v>
      </c>
      <c r="AG113" s="951"/>
      <c r="AH113" s="951"/>
      <c r="AI113" s="951"/>
      <c r="AJ113" s="952"/>
      <c r="AK113" s="953">
        <v>1027949</v>
      </c>
      <c r="AL113" s="951"/>
      <c r="AM113" s="951"/>
      <c r="AN113" s="951"/>
      <c r="AO113" s="952"/>
      <c r="AP113" s="954">
        <v>9.3000000000000007</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384522</v>
      </c>
      <c r="BR113" s="939"/>
      <c r="BS113" s="939"/>
      <c r="BT113" s="939"/>
      <c r="BU113" s="939"/>
      <c r="BV113" s="939">
        <v>372668</v>
      </c>
      <c r="BW113" s="939"/>
      <c r="BX113" s="939"/>
      <c r="BY113" s="939"/>
      <c r="BZ113" s="939"/>
      <c r="CA113" s="939">
        <v>352192</v>
      </c>
      <c r="CB113" s="939"/>
      <c r="CC113" s="939"/>
      <c r="CD113" s="939"/>
      <c r="CE113" s="939"/>
      <c r="CF113" s="933">
        <v>3.2</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22400</v>
      </c>
      <c r="AB114" s="972"/>
      <c r="AC114" s="972"/>
      <c r="AD114" s="972"/>
      <c r="AE114" s="973"/>
      <c r="AF114" s="974">
        <v>29235</v>
      </c>
      <c r="AG114" s="972"/>
      <c r="AH114" s="972"/>
      <c r="AI114" s="972"/>
      <c r="AJ114" s="973"/>
      <c r="AK114" s="974">
        <v>24136</v>
      </c>
      <c r="AL114" s="972"/>
      <c r="AM114" s="972"/>
      <c r="AN114" s="972"/>
      <c r="AO114" s="973"/>
      <c r="AP114" s="975">
        <v>0.2</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4604133</v>
      </c>
      <c r="BR114" s="939"/>
      <c r="BS114" s="939"/>
      <c r="BT114" s="939"/>
      <c r="BU114" s="939"/>
      <c r="BV114" s="939">
        <v>4163317</v>
      </c>
      <c r="BW114" s="939"/>
      <c r="BX114" s="939"/>
      <c r="BY114" s="939"/>
      <c r="BZ114" s="939"/>
      <c r="CA114" s="939">
        <v>3827444</v>
      </c>
      <c r="CB114" s="939"/>
      <c r="CC114" s="939"/>
      <c r="CD114" s="939"/>
      <c r="CE114" s="939"/>
      <c r="CF114" s="933">
        <v>34.799999999999997</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73</v>
      </c>
      <c r="AB115" s="951"/>
      <c r="AC115" s="951"/>
      <c r="AD115" s="951"/>
      <c r="AE115" s="952"/>
      <c r="AF115" s="953">
        <v>34</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3376879</v>
      </c>
      <c r="AB117" s="992"/>
      <c r="AC117" s="992"/>
      <c r="AD117" s="992"/>
      <c r="AE117" s="993"/>
      <c r="AF117" s="994">
        <v>3384745</v>
      </c>
      <c r="AG117" s="992"/>
      <c r="AH117" s="992"/>
      <c r="AI117" s="992"/>
      <c r="AJ117" s="993"/>
      <c r="AK117" s="994">
        <v>3188028</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44410172</v>
      </c>
      <c r="BR119" s="1013"/>
      <c r="BS119" s="1013"/>
      <c r="BT119" s="1013"/>
      <c r="BU119" s="1013"/>
      <c r="BV119" s="1013">
        <v>42029501</v>
      </c>
      <c r="BW119" s="1013"/>
      <c r="BX119" s="1013"/>
      <c r="BY119" s="1013"/>
      <c r="BZ119" s="1013"/>
      <c r="CA119" s="1013">
        <v>40659307</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6804771</v>
      </c>
      <c r="BR120" s="944"/>
      <c r="BS120" s="944"/>
      <c r="BT120" s="944"/>
      <c r="BU120" s="944"/>
      <c r="BV120" s="944">
        <v>7748768</v>
      </c>
      <c r="BW120" s="944"/>
      <c r="BX120" s="944"/>
      <c r="BY120" s="944"/>
      <c r="BZ120" s="944"/>
      <c r="CA120" s="944">
        <v>8460794</v>
      </c>
      <c r="CB120" s="944"/>
      <c r="CC120" s="944"/>
      <c r="CD120" s="944"/>
      <c r="CE120" s="944"/>
      <c r="CF120" s="957">
        <v>76.900000000000006</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13634129</v>
      </c>
      <c r="DH120" s="944"/>
      <c r="DI120" s="944"/>
      <c r="DJ120" s="944"/>
      <c r="DK120" s="944"/>
      <c r="DL120" s="944">
        <v>12869162</v>
      </c>
      <c r="DM120" s="944"/>
      <c r="DN120" s="944"/>
      <c r="DO120" s="944"/>
      <c r="DP120" s="944"/>
      <c r="DQ120" s="944">
        <v>12587184</v>
      </c>
      <c r="DR120" s="944"/>
      <c r="DS120" s="944"/>
      <c r="DT120" s="944"/>
      <c r="DU120" s="944"/>
      <c r="DV120" s="945">
        <v>114.4</v>
      </c>
      <c r="DW120" s="945"/>
      <c r="DX120" s="945"/>
      <c r="DY120" s="945"/>
      <c r="DZ120" s="946"/>
    </row>
    <row r="121" spans="1:130" s="224" customFormat="1" ht="26.25" customHeight="1" x14ac:dyDescent="0.2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1379761</v>
      </c>
      <c r="BR121" s="939"/>
      <c r="BS121" s="939"/>
      <c r="BT121" s="939"/>
      <c r="BU121" s="939"/>
      <c r="BV121" s="939">
        <v>1224974</v>
      </c>
      <c r="BW121" s="939"/>
      <c r="BX121" s="939"/>
      <c r="BY121" s="939"/>
      <c r="BZ121" s="939"/>
      <c r="CA121" s="939">
        <v>1070639</v>
      </c>
      <c r="CB121" s="939"/>
      <c r="CC121" s="939"/>
      <c r="CD121" s="939"/>
      <c r="CE121" s="939"/>
      <c r="CF121" s="933">
        <v>9.6999999999999993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4957147</v>
      </c>
      <c r="DH121" s="939"/>
      <c r="DI121" s="939"/>
      <c r="DJ121" s="939"/>
      <c r="DK121" s="939"/>
      <c r="DL121" s="939">
        <v>4767664</v>
      </c>
      <c r="DM121" s="939"/>
      <c r="DN121" s="939"/>
      <c r="DO121" s="939"/>
      <c r="DP121" s="939"/>
      <c r="DQ121" s="939">
        <v>4576560</v>
      </c>
      <c r="DR121" s="939"/>
      <c r="DS121" s="939"/>
      <c r="DT121" s="939"/>
      <c r="DU121" s="939"/>
      <c r="DV121" s="940">
        <v>41.6</v>
      </c>
      <c r="DW121" s="940"/>
      <c r="DX121" s="940"/>
      <c r="DY121" s="940"/>
      <c r="DZ121" s="941"/>
    </row>
    <row r="122" spans="1:130" s="224" customFormat="1" ht="26.25" customHeight="1" x14ac:dyDescent="0.2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25568329</v>
      </c>
      <c r="BR122" s="1013"/>
      <c r="BS122" s="1013"/>
      <c r="BT122" s="1013"/>
      <c r="BU122" s="1013"/>
      <c r="BV122" s="1013">
        <v>24914782</v>
      </c>
      <c r="BW122" s="1013"/>
      <c r="BX122" s="1013"/>
      <c r="BY122" s="1013"/>
      <c r="BZ122" s="1013"/>
      <c r="CA122" s="1013">
        <v>24695243</v>
      </c>
      <c r="CB122" s="1013"/>
      <c r="CC122" s="1013"/>
      <c r="CD122" s="1013"/>
      <c r="CE122" s="1013"/>
      <c r="CF122" s="1030">
        <v>224.5</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v>100858</v>
      </c>
      <c r="DH122" s="939"/>
      <c r="DI122" s="939"/>
      <c r="DJ122" s="939"/>
      <c r="DK122" s="939"/>
      <c r="DL122" s="939">
        <v>120236</v>
      </c>
      <c r="DM122" s="939"/>
      <c r="DN122" s="939"/>
      <c r="DO122" s="939"/>
      <c r="DP122" s="939"/>
      <c r="DQ122" s="939">
        <v>138020</v>
      </c>
      <c r="DR122" s="939"/>
      <c r="DS122" s="939"/>
      <c r="DT122" s="939"/>
      <c r="DU122" s="939"/>
      <c r="DV122" s="940">
        <v>1.3</v>
      </c>
      <c r="DW122" s="940"/>
      <c r="DX122" s="940"/>
      <c r="DY122" s="940"/>
      <c r="DZ122" s="941"/>
    </row>
    <row r="123" spans="1:130" s="224" customFormat="1" ht="26.25" customHeight="1" x14ac:dyDescent="0.2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33752861</v>
      </c>
      <c r="BR123" s="1077"/>
      <c r="BS123" s="1077"/>
      <c r="BT123" s="1077"/>
      <c r="BU123" s="1077"/>
      <c r="BV123" s="1077">
        <v>33888524</v>
      </c>
      <c r="BW123" s="1077"/>
      <c r="BX123" s="1077"/>
      <c r="BY123" s="1077"/>
      <c r="BZ123" s="1077"/>
      <c r="CA123" s="1077">
        <v>34226676</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3">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96.5</v>
      </c>
      <c r="BR124" s="1040"/>
      <c r="BS124" s="1040"/>
      <c r="BT124" s="1040"/>
      <c r="BU124" s="1040"/>
      <c r="BV124" s="1040">
        <v>75</v>
      </c>
      <c r="BW124" s="1040"/>
      <c r="BX124" s="1040"/>
      <c r="BY124" s="1040"/>
      <c r="BZ124" s="1040"/>
      <c r="CA124" s="1040">
        <v>58.4</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3">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73</v>
      </c>
      <c r="AB127" s="972"/>
      <c r="AC127" s="972"/>
      <c r="AD127" s="972"/>
      <c r="AE127" s="973"/>
      <c r="AF127" s="974">
        <v>34</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3">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30036</v>
      </c>
      <c r="AB128" s="1059"/>
      <c r="AC128" s="1059"/>
      <c r="AD128" s="1059"/>
      <c r="AE128" s="1060"/>
      <c r="AF128" s="1061">
        <v>20017</v>
      </c>
      <c r="AG128" s="1059"/>
      <c r="AH128" s="1059"/>
      <c r="AI128" s="1059"/>
      <c r="AJ128" s="1060"/>
      <c r="AK128" s="1061">
        <v>20058</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12.94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13399142</v>
      </c>
      <c r="AB129" s="972"/>
      <c r="AC129" s="972"/>
      <c r="AD129" s="972"/>
      <c r="AE129" s="973"/>
      <c r="AF129" s="974">
        <v>13030596</v>
      </c>
      <c r="AG129" s="972"/>
      <c r="AH129" s="972"/>
      <c r="AI129" s="972"/>
      <c r="AJ129" s="973"/>
      <c r="AK129" s="974">
        <v>13092528</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17.940000000000001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2365770</v>
      </c>
      <c r="AB130" s="972"/>
      <c r="AC130" s="972"/>
      <c r="AD130" s="972"/>
      <c r="AE130" s="973"/>
      <c r="AF130" s="974">
        <v>2186349</v>
      </c>
      <c r="AG130" s="972"/>
      <c r="AH130" s="972"/>
      <c r="AI130" s="972"/>
      <c r="AJ130" s="973"/>
      <c r="AK130" s="974">
        <v>2094251</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9.8000000000000007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11033372</v>
      </c>
      <c r="AB131" s="999"/>
      <c r="AC131" s="999"/>
      <c r="AD131" s="999"/>
      <c r="AE131" s="1000"/>
      <c r="AF131" s="998">
        <v>10844247</v>
      </c>
      <c r="AG131" s="999"/>
      <c r="AH131" s="999"/>
      <c r="AI131" s="999"/>
      <c r="AJ131" s="1000"/>
      <c r="AK131" s="998">
        <v>10998277</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v>58.4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8.8918691400000007</v>
      </c>
      <c r="AB132" s="1110"/>
      <c r="AC132" s="1110"/>
      <c r="AD132" s="1110"/>
      <c r="AE132" s="1111"/>
      <c r="AF132" s="1112">
        <v>10.866397640000001</v>
      </c>
      <c r="AG132" s="1110"/>
      <c r="AH132" s="1110"/>
      <c r="AI132" s="1110"/>
      <c r="AJ132" s="1111"/>
      <c r="AK132" s="1112">
        <v>9.7626109979999995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8.5</v>
      </c>
      <c r="AB133" s="1093"/>
      <c r="AC133" s="1093"/>
      <c r="AD133" s="1093"/>
      <c r="AE133" s="1094"/>
      <c r="AF133" s="1092">
        <v>9.3000000000000007</v>
      </c>
      <c r="AG133" s="1093"/>
      <c r="AH133" s="1093"/>
      <c r="AI133" s="1093"/>
      <c r="AJ133" s="1094"/>
      <c r="AK133" s="1092">
        <v>9.8000000000000007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C+/cRabdEv7jPbee7PX6yryXGAN7s7YMrRaFnFXAR/wPfUkmWUYkuMFijlKqFN/2SlJ1gKiJj+Mka4nnB/1gw==" saltValue="rwS9j9gJkMFvkhASz+xN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475</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aOjfqzCQrZQcRlgL2Pv7nsYiPgApqDB9IZM0bVCd1FyvMg3IHJTY6ki9JBhkY8R/aKYjIGoqccDyFXvWRi0Z9A==" saltValue="bI2l4XTxC+XMEdcEqXw9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wMUoLQepbuNgurTfbV2V2wAgXviMLUlbKJ52hou1/YmRyBSQ8Qzliih7DY6RQEev7P92zdPckIKmii9hcdpBZQ==" saltValue="qH2BNJYTCooETnVcHDR0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477</v>
      </c>
      <c r="AL6" s="260"/>
      <c r="AM6" s="260"/>
      <c r="AN6" s="260"/>
    </row>
    <row r="7" spans="1:46" ht="13.5" customHeight="1" x14ac:dyDescent="0.25">
      <c r="A7" s="259"/>
      <c r="AK7" s="262"/>
      <c r="AL7" s="263"/>
      <c r="AM7" s="263"/>
      <c r="AN7" s="264"/>
      <c r="AO7" s="1127" t="s">
        <v>478</v>
      </c>
      <c r="AP7" s="265"/>
      <c r="AQ7" s="266" t="s">
        <v>479</v>
      </c>
      <c r="AR7" s="267"/>
    </row>
    <row r="8" spans="1:46" ht="12.75" x14ac:dyDescent="0.25">
      <c r="A8" s="259"/>
      <c r="AK8" s="268"/>
      <c r="AL8" s="269"/>
      <c r="AM8" s="269"/>
      <c r="AN8" s="270"/>
      <c r="AO8" s="1128"/>
      <c r="AP8" s="271" t="s">
        <v>480</v>
      </c>
      <c r="AQ8" s="272" t="s">
        <v>481</v>
      </c>
      <c r="AR8" s="273" t="s">
        <v>482</v>
      </c>
    </row>
    <row r="9" spans="1:46" ht="12.75" x14ac:dyDescent="0.25">
      <c r="A9" s="259"/>
      <c r="AK9" s="1129" t="s">
        <v>483</v>
      </c>
      <c r="AL9" s="1130"/>
      <c r="AM9" s="1130"/>
      <c r="AN9" s="1131"/>
      <c r="AO9" s="274">
        <v>3451143</v>
      </c>
      <c r="AP9" s="274">
        <v>86553</v>
      </c>
      <c r="AQ9" s="275">
        <v>107616</v>
      </c>
      <c r="AR9" s="276">
        <v>-19.600000000000001</v>
      </c>
    </row>
    <row r="10" spans="1:46" ht="13.5" customHeight="1" x14ac:dyDescent="0.25">
      <c r="A10" s="259"/>
      <c r="AK10" s="1129" t="s">
        <v>484</v>
      </c>
      <c r="AL10" s="1130"/>
      <c r="AM10" s="1130"/>
      <c r="AN10" s="1131"/>
      <c r="AO10" s="277">
        <v>58634</v>
      </c>
      <c r="AP10" s="277">
        <v>1471</v>
      </c>
      <c r="AQ10" s="278">
        <v>10095</v>
      </c>
      <c r="AR10" s="279">
        <v>-85.4</v>
      </c>
    </row>
    <row r="11" spans="1:46" ht="13.5" customHeight="1" x14ac:dyDescent="0.25">
      <c r="A11" s="259"/>
      <c r="AK11" s="1129" t="s">
        <v>485</v>
      </c>
      <c r="AL11" s="1130"/>
      <c r="AM11" s="1130"/>
      <c r="AN11" s="1131"/>
      <c r="AO11" s="277" t="s">
        <v>486</v>
      </c>
      <c r="AP11" s="277" t="s">
        <v>486</v>
      </c>
      <c r="AQ11" s="278">
        <v>1704</v>
      </c>
      <c r="AR11" s="279" t="s">
        <v>486</v>
      </c>
    </row>
    <row r="12" spans="1:46" ht="13.5" customHeight="1" x14ac:dyDescent="0.25">
      <c r="A12" s="259"/>
      <c r="AK12" s="1129" t="s">
        <v>487</v>
      </c>
      <c r="AL12" s="1130"/>
      <c r="AM12" s="1130"/>
      <c r="AN12" s="1131"/>
      <c r="AO12" s="277" t="s">
        <v>486</v>
      </c>
      <c r="AP12" s="277" t="s">
        <v>486</v>
      </c>
      <c r="AQ12" s="278">
        <v>7</v>
      </c>
      <c r="AR12" s="279" t="s">
        <v>486</v>
      </c>
    </row>
    <row r="13" spans="1:46" ht="13.5" customHeight="1" x14ac:dyDescent="0.25">
      <c r="A13" s="259"/>
      <c r="AK13" s="1129" t="s">
        <v>488</v>
      </c>
      <c r="AL13" s="1130"/>
      <c r="AM13" s="1130"/>
      <c r="AN13" s="1131"/>
      <c r="AO13" s="277" t="s">
        <v>486</v>
      </c>
      <c r="AP13" s="277" t="s">
        <v>486</v>
      </c>
      <c r="AQ13" s="278">
        <v>4110</v>
      </c>
      <c r="AR13" s="279" t="s">
        <v>486</v>
      </c>
    </row>
    <row r="14" spans="1:46" ht="13.5" customHeight="1" x14ac:dyDescent="0.25">
      <c r="A14" s="259"/>
      <c r="AK14" s="1129" t="s">
        <v>489</v>
      </c>
      <c r="AL14" s="1130"/>
      <c r="AM14" s="1130"/>
      <c r="AN14" s="1131"/>
      <c r="AO14" s="277">
        <v>42947</v>
      </c>
      <c r="AP14" s="277">
        <v>1077</v>
      </c>
      <c r="AQ14" s="278">
        <v>2451</v>
      </c>
      <c r="AR14" s="279">
        <v>-56.1</v>
      </c>
    </row>
    <row r="15" spans="1:46" ht="13.5" customHeight="1" x14ac:dyDescent="0.25">
      <c r="A15" s="259"/>
      <c r="AK15" s="1132" t="s">
        <v>490</v>
      </c>
      <c r="AL15" s="1133"/>
      <c r="AM15" s="1133"/>
      <c r="AN15" s="1134"/>
      <c r="AO15" s="277">
        <v>-308343</v>
      </c>
      <c r="AP15" s="277">
        <v>-7733</v>
      </c>
      <c r="AQ15" s="278">
        <v>-6399</v>
      </c>
      <c r="AR15" s="279">
        <v>20.8</v>
      </c>
    </row>
    <row r="16" spans="1:46" ht="12.75" x14ac:dyDescent="0.25">
      <c r="A16" s="259"/>
      <c r="AK16" s="1132" t="s">
        <v>177</v>
      </c>
      <c r="AL16" s="1133"/>
      <c r="AM16" s="1133"/>
      <c r="AN16" s="1134"/>
      <c r="AO16" s="277">
        <v>3244381</v>
      </c>
      <c r="AP16" s="277">
        <v>81368</v>
      </c>
      <c r="AQ16" s="278">
        <v>119584</v>
      </c>
      <c r="AR16" s="279">
        <v>-32</v>
      </c>
    </row>
    <row r="17" spans="1:46" ht="12.75" x14ac:dyDescent="0.25">
      <c r="A17" s="259"/>
    </row>
    <row r="18" spans="1:46" ht="12.75" x14ac:dyDescent="0.25">
      <c r="A18" s="259"/>
      <c r="AQ18" s="280"/>
      <c r="AR18" s="280"/>
    </row>
    <row r="19" spans="1:46" ht="12.75" x14ac:dyDescent="0.25">
      <c r="A19" s="259"/>
      <c r="AK19" s="255" t="s">
        <v>491</v>
      </c>
    </row>
    <row r="20" spans="1:46" ht="12.75" x14ac:dyDescent="0.25">
      <c r="A20" s="259"/>
      <c r="AK20" s="281"/>
      <c r="AL20" s="282"/>
      <c r="AM20" s="282"/>
      <c r="AN20" s="283"/>
      <c r="AO20" s="284" t="s">
        <v>492</v>
      </c>
      <c r="AP20" s="285" t="s">
        <v>493</v>
      </c>
      <c r="AQ20" s="286" t="s">
        <v>494</v>
      </c>
      <c r="AR20" s="287"/>
    </row>
    <row r="21" spans="1:46" s="260" customFormat="1" ht="12.75" x14ac:dyDescent="0.25">
      <c r="A21" s="288"/>
      <c r="AK21" s="1135" t="s">
        <v>495</v>
      </c>
      <c r="AL21" s="1136"/>
      <c r="AM21" s="1136"/>
      <c r="AN21" s="1137"/>
      <c r="AO21" s="289">
        <v>10.46</v>
      </c>
      <c r="AP21" s="290">
        <v>10.86</v>
      </c>
      <c r="AQ21" s="291">
        <v>-0.4</v>
      </c>
      <c r="AS21" s="292"/>
      <c r="AT21" s="288"/>
    </row>
    <row r="22" spans="1:46" s="260" customFormat="1" ht="12.75" x14ac:dyDescent="0.25">
      <c r="A22" s="288"/>
      <c r="AK22" s="1135" t="s">
        <v>496</v>
      </c>
      <c r="AL22" s="1136"/>
      <c r="AM22" s="1136"/>
      <c r="AN22" s="1137"/>
      <c r="AO22" s="293">
        <v>93.9</v>
      </c>
      <c r="AP22" s="294">
        <v>97.3</v>
      </c>
      <c r="AQ22" s="295">
        <v>-3.4</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499</v>
      </c>
      <c r="AL29" s="260"/>
      <c r="AM29" s="260"/>
      <c r="AN29" s="260"/>
      <c r="AS29" s="302"/>
    </row>
    <row r="30" spans="1:46" ht="13.5" customHeight="1" x14ac:dyDescent="0.25">
      <c r="A30" s="259"/>
      <c r="AK30" s="262"/>
      <c r="AL30" s="263"/>
      <c r="AM30" s="263"/>
      <c r="AN30" s="264"/>
      <c r="AO30" s="1127" t="s">
        <v>478</v>
      </c>
      <c r="AP30" s="265"/>
      <c r="AQ30" s="266" t="s">
        <v>479</v>
      </c>
      <c r="AR30" s="267"/>
    </row>
    <row r="31" spans="1:46" ht="12.75" x14ac:dyDescent="0.25">
      <c r="A31" s="259"/>
      <c r="AK31" s="268"/>
      <c r="AL31" s="269"/>
      <c r="AM31" s="269"/>
      <c r="AN31" s="270"/>
      <c r="AO31" s="1128"/>
      <c r="AP31" s="271" t="s">
        <v>480</v>
      </c>
      <c r="AQ31" s="272" t="s">
        <v>481</v>
      </c>
      <c r="AR31" s="273" t="s">
        <v>482</v>
      </c>
    </row>
    <row r="32" spans="1:46" ht="27" customHeight="1" x14ac:dyDescent="0.25">
      <c r="A32" s="259"/>
      <c r="AK32" s="1143" t="s">
        <v>500</v>
      </c>
      <c r="AL32" s="1144"/>
      <c r="AM32" s="1144"/>
      <c r="AN32" s="1145"/>
      <c r="AO32" s="303">
        <v>2135943</v>
      </c>
      <c r="AP32" s="303">
        <v>53569</v>
      </c>
      <c r="AQ32" s="304">
        <v>75090</v>
      </c>
      <c r="AR32" s="305">
        <v>-28.7</v>
      </c>
    </row>
    <row r="33" spans="1:46" ht="13.5" customHeight="1" x14ac:dyDescent="0.25">
      <c r="A33" s="259"/>
      <c r="AK33" s="1143" t="s">
        <v>501</v>
      </c>
      <c r="AL33" s="1144"/>
      <c r="AM33" s="1144"/>
      <c r="AN33" s="1145"/>
      <c r="AO33" s="303" t="s">
        <v>486</v>
      </c>
      <c r="AP33" s="303" t="s">
        <v>486</v>
      </c>
      <c r="AQ33" s="304" t="s">
        <v>486</v>
      </c>
      <c r="AR33" s="305" t="s">
        <v>486</v>
      </c>
    </row>
    <row r="34" spans="1:46" ht="27" customHeight="1" x14ac:dyDescent="0.25">
      <c r="A34" s="259"/>
      <c r="AK34" s="1143" t="s">
        <v>502</v>
      </c>
      <c r="AL34" s="1144"/>
      <c r="AM34" s="1144"/>
      <c r="AN34" s="1145"/>
      <c r="AO34" s="303" t="s">
        <v>486</v>
      </c>
      <c r="AP34" s="303" t="s">
        <v>486</v>
      </c>
      <c r="AQ34" s="304">
        <v>1</v>
      </c>
      <c r="AR34" s="305" t="s">
        <v>486</v>
      </c>
    </row>
    <row r="35" spans="1:46" ht="27" customHeight="1" x14ac:dyDescent="0.25">
      <c r="A35" s="259"/>
      <c r="AK35" s="1143" t="s">
        <v>503</v>
      </c>
      <c r="AL35" s="1144"/>
      <c r="AM35" s="1144"/>
      <c r="AN35" s="1145"/>
      <c r="AO35" s="303">
        <v>1027949</v>
      </c>
      <c r="AP35" s="303">
        <v>25781</v>
      </c>
      <c r="AQ35" s="304">
        <v>17211</v>
      </c>
      <c r="AR35" s="305">
        <v>49.8</v>
      </c>
    </row>
    <row r="36" spans="1:46" ht="27" customHeight="1" x14ac:dyDescent="0.25">
      <c r="A36" s="259"/>
      <c r="AK36" s="1143" t="s">
        <v>504</v>
      </c>
      <c r="AL36" s="1144"/>
      <c r="AM36" s="1144"/>
      <c r="AN36" s="1145"/>
      <c r="AO36" s="303">
        <v>24136</v>
      </c>
      <c r="AP36" s="303">
        <v>605</v>
      </c>
      <c r="AQ36" s="304">
        <v>2478</v>
      </c>
      <c r="AR36" s="305">
        <v>-75.599999999999994</v>
      </c>
    </row>
    <row r="37" spans="1:46" ht="13.5" customHeight="1" x14ac:dyDescent="0.25">
      <c r="A37" s="259"/>
      <c r="AK37" s="1143" t="s">
        <v>505</v>
      </c>
      <c r="AL37" s="1144"/>
      <c r="AM37" s="1144"/>
      <c r="AN37" s="1145"/>
      <c r="AO37" s="303" t="s">
        <v>486</v>
      </c>
      <c r="AP37" s="303" t="s">
        <v>486</v>
      </c>
      <c r="AQ37" s="304">
        <v>654</v>
      </c>
      <c r="AR37" s="305" t="s">
        <v>486</v>
      </c>
    </row>
    <row r="38" spans="1:46" ht="27" customHeight="1" x14ac:dyDescent="0.25">
      <c r="A38" s="259"/>
      <c r="AK38" s="1146" t="s">
        <v>506</v>
      </c>
      <c r="AL38" s="1147"/>
      <c r="AM38" s="1147"/>
      <c r="AN38" s="1148"/>
      <c r="AO38" s="306" t="s">
        <v>486</v>
      </c>
      <c r="AP38" s="306" t="s">
        <v>486</v>
      </c>
      <c r="AQ38" s="307">
        <v>4</v>
      </c>
      <c r="AR38" s="295" t="s">
        <v>486</v>
      </c>
      <c r="AS38" s="302"/>
    </row>
    <row r="39" spans="1:46" ht="12.75" x14ac:dyDescent="0.25">
      <c r="A39" s="259"/>
      <c r="AK39" s="1146" t="s">
        <v>507</v>
      </c>
      <c r="AL39" s="1147"/>
      <c r="AM39" s="1147"/>
      <c r="AN39" s="1148"/>
      <c r="AO39" s="303">
        <v>-20058</v>
      </c>
      <c r="AP39" s="303">
        <v>-503</v>
      </c>
      <c r="AQ39" s="304">
        <v>-3502</v>
      </c>
      <c r="AR39" s="305">
        <v>-85.6</v>
      </c>
      <c r="AS39" s="302"/>
    </row>
    <row r="40" spans="1:46" ht="27" customHeight="1" x14ac:dyDescent="0.25">
      <c r="A40" s="259"/>
      <c r="AK40" s="1143" t="s">
        <v>508</v>
      </c>
      <c r="AL40" s="1144"/>
      <c r="AM40" s="1144"/>
      <c r="AN40" s="1145"/>
      <c r="AO40" s="303">
        <v>-2094251</v>
      </c>
      <c r="AP40" s="303">
        <v>-52523</v>
      </c>
      <c r="AQ40" s="304">
        <v>-63750</v>
      </c>
      <c r="AR40" s="305">
        <v>-17.600000000000001</v>
      </c>
      <c r="AS40" s="302"/>
    </row>
    <row r="41" spans="1:46" ht="12.75" x14ac:dyDescent="0.25">
      <c r="A41" s="259"/>
      <c r="AK41" s="1149" t="s">
        <v>287</v>
      </c>
      <c r="AL41" s="1150"/>
      <c r="AM41" s="1150"/>
      <c r="AN41" s="1151"/>
      <c r="AO41" s="303">
        <v>1073719</v>
      </c>
      <c r="AP41" s="303">
        <v>26928</v>
      </c>
      <c r="AQ41" s="304">
        <v>28185</v>
      </c>
      <c r="AR41" s="305">
        <v>-4.5</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509</v>
      </c>
    </row>
    <row r="48" spans="1:46" ht="12.75" x14ac:dyDescent="0.25">
      <c r="A48" s="259"/>
      <c r="AK48" s="313" t="s">
        <v>510</v>
      </c>
      <c r="AL48" s="313"/>
      <c r="AM48" s="313"/>
      <c r="AN48" s="313"/>
      <c r="AO48" s="313"/>
      <c r="AP48" s="313"/>
      <c r="AQ48" s="314"/>
      <c r="AR48" s="313"/>
    </row>
    <row r="49" spans="1:44" ht="13.5" customHeight="1" x14ac:dyDescent="0.25">
      <c r="A49" s="259"/>
      <c r="AK49" s="315"/>
      <c r="AL49" s="316"/>
      <c r="AM49" s="1138" t="s">
        <v>478</v>
      </c>
      <c r="AN49" s="1140" t="s">
        <v>511</v>
      </c>
      <c r="AO49" s="1141"/>
      <c r="AP49" s="1141"/>
      <c r="AQ49" s="1141"/>
      <c r="AR49" s="1142"/>
    </row>
    <row r="50" spans="1:44" ht="12.75" x14ac:dyDescent="0.25">
      <c r="A50" s="259"/>
      <c r="AK50" s="317"/>
      <c r="AL50" s="318"/>
      <c r="AM50" s="1139"/>
      <c r="AN50" s="319" t="s">
        <v>512</v>
      </c>
      <c r="AO50" s="320" t="s">
        <v>513</v>
      </c>
      <c r="AP50" s="321" t="s">
        <v>514</v>
      </c>
      <c r="AQ50" s="322" t="s">
        <v>515</v>
      </c>
      <c r="AR50" s="323" t="s">
        <v>516</v>
      </c>
    </row>
    <row r="51" spans="1:44" ht="12.75" x14ac:dyDescent="0.25">
      <c r="A51" s="259"/>
      <c r="AK51" s="315" t="s">
        <v>517</v>
      </c>
      <c r="AL51" s="316"/>
      <c r="AM51" s="324">
        <v>2300494</v>
      </c>
      <c r="AN51" s="325">
        <v>54903</v>
      </c>
      <c r="AO51" s="326">
        <v>-21</v>
      </c>
      <c r="AP51" s="327">
        <v>132981</v>
      </c>
      <c r="AQ51" s="328">
        <v>58.7</v>
      </c>
      <c r="AR51" s="329">
        <v>-79.7</v>
      </c>
    </row>
    <row r="52" spans="1:44" ht="12.75" x14ac:dyDescent="0.25">
      <c r="A52" s="259"/>
      <c r="AK52" s="330"/>
      <c r="AL52" s="331" t="s">
        <v>518</v>
      </c>
      <c r="AM52" s="332">
        <v>686447</v>
      </c>
      <c r="AN52" s="333">
        <v>16383</v>
      </c>
      <c r="AO52" s="334">
        <v>-54.6</v>
      </c>
      <c r="AP52" s="335">
        <v>56973</v>
      </c>
      <c r="AQ52" s="336">
        <v>9.1999999999999993</v>
      </c>
      <c r="AR52" s="337">
        <v>-63.8</v>
      </c>
    </row>
    <row r="53" spans="1:44" ht="12.75" x14ac:dyDescent="0.25">
      <c r="A53" s="259"/>
      <c r="AK53" s="315" t="s">
        <v>519</v>
      </c>
      <c r="AL53" s="316"/>
      <c r="AM53" s="324">
        <v>3278266</v>
      </c>
      <c r="AN53" s="325">
        <v>79239</v>
      </c>
      <c r="AO53" s="326">
        <v>44.3</v>
      </c>
      <c r="AP53" s="327">
        <v>128523</v>
      </c>
      <c r="AQ53" s="328">
        <v>-3.4</v>
      </c>
      <c r="AR53" s="329">
        <v>47.7</v>
      </c>
    </row>
    <row r="54" spans="1:44" ht="12.75" x14ac:dyDescent="0.25">
      <c r="A54" s="259"/>
      <c r="AK54" s="330"/>
      <c r="AL54" s="331" t="s">
        <v>518</v>
      </c>
      <c r="AM54" s="332">
        <v>619519</v>
      </c>
      <c r="AN54" s="333">
        <v>14974</v>
      </c>
      <c r="AO54" s="334">
        <v>-8.6</v>
      </c>
      <c r="AP54" s="335">
        <v>56792</v>
      </c>
      <c r="AQ54" s="336">
        <v>-0.3</v>
      </c>
      <c r="AR54" s="337">
        <v>-8.3000000000000007</v>
      </c>
    </row>
    <row r="55" spans="1:44" ht="12.75" x14ac:dyDescent="0.25">
      <c r="A55" s="259"/>
      <c r="AK55" s="315" t="s">
        <v>520</v>
      </c>
      <c r="AL55" s="316"/>
      <c r="AM55" s="324">
        <v>2860226</v>
      </c>
      <c r="AN55" s="325">
        <v>70001</v>
      </c>
      <c r="AO55" s="326">
        <v>-11.7</v>
      </c>
      <c r="AP55" s="327">
        <v>96469</v>
      </c>
      <c r="AQ55" s="328">
        <v>-24.9</v>
      </c>
      <c r="AR55" s="329">
        <v>13.2</v>
      </c>
    </row>
    <row r="56" spans="1:44" ht="12.75" x14ac:dyDescent="0.25">
      <c r="A56" s="259"/>
      <c r="AK56" s="330"/>
      <c r="AL56" s="331" t="s">
        <v>518</v>
      </c>
      <c r="AM56" s="332">
        <v>814978</v>
      </c>
      <c r="AN56" s="333">
        <v>19946</v>
      </c>
      <c r="AO56" s="334">
        <v>33.200000000000003</v>
      </c>
      <c r="AP56" s="335">
        <v>49775</v>
      </c>
      <c r="AQ56" s="336">
        <v>-12.4</v>
      </c>
      <c r="AR56" s="337">
        <v>45.6</v>
      </c>
    </row>
    <row r="57" spans="1:44" ht="12.75" x14ac:dyDescent="0.25">
      <c r="A57" s="259"/>
      <c r="AK57" s="315" t="s">
        <v>521</v>
      </c>
      <c r="AL57" s="316"/>
      <c r="AM57" s="324">
        <v>2388869</v>
      </c>
      <c r="AN57" s="325">
        <v>59199</v>
      </c>
      <c r="AO57" s="326">
        <v>-15.4</v>
      </c>
      <c r="AP57" s="327">
        <v>85743</v>
      </c>
      <c r="AQ57" s="328">
        <v>-11.1</v>
      </c>
      <c r="AR57" s="329">
        <v>-4.3</v>
      </c>
    </row>
    <row r="58" spans="1:44" ht="12.75" x14ac:dyDescent="0.25">
      <c r="A58" s="259"/>
      <c r="AK58" s="330"/>
      <c r="AL58" s="331" t="s">
        <v>518</v>
      </c>
      <c r="AM58" s="332">
        <v>767901</v>
      </c>
      <c r="AN58" s="333">
        <v>19030</v>
      </c>
      <c r="AO58" s="334">
        <v>-4.5999999999999996</v>
      </c>
      <c r="AP58" s="335">
        <v>45231</v>
      </c>
      <c r="AQ58" s="336">
        <v>-9.1</v>
      </c>
      <c r="AR58" s="337">
        <v>4.5</v>
      </c>
    </row>
    <row r="59" spans="1:44" ht="12.75" x14ac:dyDescent="0.25">
      <c r="A59" s="259"/>
      <c r="AK59" s="315" t="s">
        <v>522</v>
      </c>
      <c r="AL59" s="316"/>
      <c r="AM59" s="324">
        <v>1663454</v>
      </c>
      <c r="AN59" s="325">
        <v>41719</v>
      </c>
      <c r="AO59" s="326">
        <v>-29.5</v>
      </c>
      <c r="AP59" s="327">
        <v>92509</v>
      </c>
      <c r="AQ59" s="328">
        <v>7.9</v>
      </c>
      <c r="AR59" s="329">
        <v>-37.4</v>
      </c>
    </row>
    <row r="60" spans="1:44" ht="12.75" x14ac:dyDescent="0.25">
      <c r="A60" s="259"/>
      <c r="AK60" s="330"/>
      <c r="AL60" s="331" t="s">
        <v>518</v>
      </c>
      <c r="AM60" s="332">
        <v>493724</v>
      </c>
      <c r="AN60" s="333">
        <v>12382</v>
      </c>
      <c r="AO60" s="334">
        <v>-34.9</v>
      </c>
      <c r="AP60" s="335">
        <v>52274</v>
      </c>
      <c r="AQ60" s="336">
        <v>15.6</v>
      </c>
      <c r="AR60" s="337">
        <v>-50.5</v>
      </c>
    </row>
    <row r="61" spans="1:44" ht="12.75" x14ac:dyDescent="0.25">
      <c r="A61" s="259"/>
      <c r="AK61" s="315" t="s">
        <v>523</v>
      </c>
      <c r="AL61" s="338"/>
      <c r="AM61" s="324">
        <v>2498262</v>
      </c>
      <c r="AN61" s="325">
        <v>61012</v>
      </c>
      <c r="AO61" s="326">
        <v>-6.7</v>
      </c>
      <c r="AP61" s="327">
        <v>107245</v>
      </c>
      <c r="AQ61" s="339">
        <v>5.4</v>
      </c>
      <c r="AR61" s="329">
        <v>-12.1</v>
      </c>
    </row>
    <row r="62" spans="1:44" ht="12.75" x14ac:dyDescent="0.25">
      <c r="A62" s="259"/>
      <c r="AK62" s="330"/>
      <c r="AL62" s="331" t="s">
        <v>518</v>
      </c>
      <c r="AM62" s="332">
        <v>676514</v>
      </c>
      <c r="AN62" s="333">
        <v>16543</v>
      </c>
      <c r="AO62" s="334">
        <v>-13.9</v>
      </c>
      <c r="AP62" s="335">
        <v>52209</v>
      </c>
      <c r="AQ62" s="336">
        <v>0.6</v>
      </c>
      <c r="AR62" s="337">
        <v>-14.5</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lGyeIjtylADKURwjPtPg6fSn0sRWoVN4NxYVGTaLcTPsUYPveJequq1rulU4i5lhxJRQOQIHtGC0iT2DeZtg3g==" saltValue="UfQij0JJceFGJQSBKlXs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475</v>
      </c>
    </row>
    <row r="121" spans="125:125" ht="13.5" hidden="1" customHeight="1" x14ac:dyDescent="0.25">
      <c r="DU121" s="253"/>
    </row>
  </sheetData>
  <sheetProtection algorithmName="SHA-512" hashValue="4kRPAieREYBAan/U3DDVYZ8BxpmP7OatrJ6WnTW1lvc5KLruh5nUwc5TWvmHioaGLBbveANjLRKdORpoPk731w==" saltValue="c4E2lCElyCZKk1OnRbCl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475</v>
      </c>
    </row>
  </sheetData>
  <sheetProtection algorithmName="SHA-512" hashValue="RJ6iyt389OBRMFPeHrhrruFxjFWhSpYnGPddTwgHBxCZcYKRlsJTZhlPfrIdkPO3CccUgCbokbvE0vovPTT19w==" saltValue="DqsP2hZ7SxayK4VpSQzY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52" t="s">
        <v>3</v>
      </c>
      <c r="D47" s="1152"/>
      <c r="E47" s="1153"/>
      <c r="F47" s="11">
        <v>15.57</v>
      </c>
      <c r="G47" s="12">
        <v>15.21</v>
      </c>
      <c r="H47" s="12">
        <v>17.63</v>
      </c>
      <c r="I47" s="12">
        <v>18.89</v>
      </c>
      <c r="J47" s="13">
        <v>19.57</v>
      </c>
    </row>
    <row r="48" spans="2:10" ht="57.75" customHeight="1" x14ac:dyDescent="0.25">
      <c r="B48" s="14"/>
      <c r="C48" s="1154" t="s">
        <v>4</v>
      </c>
      <c r="D48" s="1154"/>
      <c r="E48" s="1155"/>
      <c r="F48" s="15">
        <v>5.55</v>
      </c>
      <c r="G48" s="16">
        <v>4.41</v>
      </c>
      <c r="H48" s="16">
        <v>6.88</v>
      </c>
      <c r="I48" s="16">
        <v>8.76</v>
      </c>
      <c r="J48" s="17">
        <v>9.17</v>
      </c>
    </row>
    <row r="49" spans="2:10" ht="57.75" customHeight="1" thickBot="1" x14ac:dyDescent="0.3">
      <c r="B49" s="18"/>
      <c r="C49" s="1156" t="s">
        <v>5</v>
      </c>
      <c r="D49" s="1156"/>
      <c r="E49" s="1157"/>
      <c r="F49" s="19" t="s">
        <v>530</v>
      </c>
      <c r="G49" s="20" t="s">
        <v>531</v>
      </c>
      <c r="H49" s="20">
        <v>5.62</v>
      </c>
      <c r="I49" s="20">
        <v>2.4500000000000002</v>
      </c>
      <c r="J49" s="21">
        <v>1.22</v>
      </c>
    </row>
    <row r="50" spans="2:10" ht="12.75" x14ac:dyDescent="0.25"/>
  </sheetData>
  <sheetProtection algorithmName="SHA-512" hashValue="it6wWvATY30gVIh+8gXGSeJQeA/PwhKd5/jj4LWtUFMnDRlXPwnSVljIIEzieW7bKsBH6sMAaVD84TGKYMTHKg==" saltValue="gPJb6Qiov1ndfpjdi2VB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2025-03-17T00:15:26Z</cp:lastPrinted>
  <dcterms:created xsi:type="dcterms:W3CDTF">2025-02-19T02:07:20Z</dcterms:created>
  <dcterms:modified xsi:type="dcterms:W3CDTF">2025-10-02T09:17:37Z</dcterms:modified>
  <cp:category/>
</cp:coreProperties>
</file>