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B11120D0-51FB-4433-80B4-D4F1288CB21C}" xr6:coauthVersionLast="47" xr6:coauthVersionMax="47" xr10:uidLastSave="{00000000-0000-0000-0000-000000000000}"/>
  <bookViews>
    <workbookView xWindow="-28898" yWindow="-2557" windowWidth="28996" windowHeight="15675" tabRatio="8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E43" i="10"/>
  <c r="AM43" i="10"/>
  <c r="U43" i="10"/>
  <c r="E43" i="10"/>
  <c r="C43" i="10"/>
  <c r="DG42" i="10"/>
  <c r="CQ42" i="10"/>
  <c r="CO42" i="10"/>
  <c r="BY42" i="10"/>
  <c r="BE42" i="10"/>
  <c r="AM42" i="10"/>
  <c r="U42" i="10"/>
  <c r="E42" i="10"/>
  <c r="C42" i="10" s="1"/>
  <c r="DG41" i="10"/>
  <c r="CQ41" i="10"/>
  <c r="CO41" i="10"/>
  <c r="BY41" i="10"/>
  <c r="BE41" i="10"/>
  <c r="AM41" i="10"/>
  <c r="U41" i="10"/>
  <c r="E41" i="10"/>
  <c r="C41" i="10" s="1"/>
  <c r="DG40" i="10"/>
  <c r="CQ40" i="10"/>
  <c r="CO40" i="10"/>
  <c r="BY40" i="10"/>
  <c r="BE40" i="10"/>
  <c r="AM40" i="10"/>
  <c r="U40" i="10"/>
  <c r="E40" i="10"/>
  <c r="C40" i="10" s="1"/>
  <c r="DG39" i="10"/>
  <c r="CQ39" i="10"/>
  <c r="CO39" i="10" s="1"/>
  <c r="BY39" i="10"/>
  <c r="BE39" i="10"/>
  <c r="AM39" i="10"/>
  <c r="U39" i="10"/>
  <c r="E39" i="10"/>
  <c r="C39" i="10"/>
  <c r="DG38" i="10"/>
  <c r="CQ38" i="10"/>
  <c r="CO38" i="10"/>
  <c r="BY38" i="10"/>
  <c r="BE38" i="10"/>
  <c r="AM38" i="10"/>
  <c r="U38" i="10"/>
  <c r="E38" i="10"/>
  <c r="C38" i="10" s="1"/>
  <c r="DG37" i="10"/>
  <c r="CQ37" i="10"/>
  <c r="CO37" i="10"/>
  <c r="BY37" i="10"/>
  <c r="BE37" i="10"/>
  <c r="AM37" i="10"/>
  <c r="W37" i="10"/>
  <c r="E37" i="10"/>
  <c r="C37" i="10"/>
  <c r="DG36" i="10"/>
  <c r="CQ36" i="10"/>
  <c r="BY36" i="10"/>
  <c r="BE36" i="10"/>
  <c r="AM36" i="10"/>
  <c r="W36" i="10"/>
  <c r="E36" i="10"/>
  <c r="DG35" i="10"/>
  <c r="CQ35" i="10"/>
  <c r="BY35" i="10"/>
  <c r="BE35" i="10"/>
  <c r="AM35" i="10"/>
  <c r="W35" i="10"/>
  <c r="E35" i="10"/>
  <c r="C35" i="10"/>
  <c r="C36" i="10" s="1"/>
  <c r="DG34" i="10"/>
  <c r="CQ34" i="10"/>
  <c r="BY34" i="10"/>
  <c r="BG34" i="10"/>
  <c r="AO34" i="10"/>
  <c r="W34" i="10"/>
  <c r="U34" i="10" s="1"/>
  <c r="E34" i="10"/>
  <c r="C34" i="10"/>
  <c r="U35" i="10" l="1"/>
  <c r="U36" i="10" l="1"/>
  <c r="U37" i="10" s="1"/>
  <c r="BE34" i="10" l="1"/>
  <c r="AM34" i="10"/>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<sst xmlns="http://schemas.openxmlformats.org/spreadsheetml/2006/main" count="1135" uniqueCount="560">
  <si>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</si>
  <si>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</si>
  <si>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</si>
  <si>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</si>
  <si>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</si>
  <si>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</si>
  <si>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</si>
  <si>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</si>
  <si>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</si>
  <si>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</si>
  <si>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</si>
  <si>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</si>
  <si>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</si>
  <si>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</si>
  <si>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</si>
  <si>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</si>
  <si>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</si>
  <si>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</si>
  <si>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</si>
  <si>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</si>
  <si>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</si>
  <si>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実質収支比率等に係る経年分析</t>
  </si>
  <si>
    <t>法非適用企業</t>
  </si>
  <si>
    <t>元利償還金</t>
  </si>
  <si>
    <t>分子の構造</t>
    <rPh sb="0" eb="2">
      <t>ブンシ</t>
    </rPh>
    <rPh sb="3" eb="5">
      <t>コウゾウ</t>
    </rPh>
    <phoneticPr fontId="36"/>
  </si>
  <si>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</si>
  <si>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</si>
  <si>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</si>
  <si>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</si>
  <si>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</si>
  <si>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</si>
  <si>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</si>
  <si>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</si>
  <si>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</si>
  <si>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</si>
  <si>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</si>
  <si>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</si>
  <si>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</si>
  <si>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</si>
  <si>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</si>
  <si>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</si>
  <si>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</si>
  <si>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</si>
  <si>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</si>
  <si>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</si>
  <si>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</si>
  <si>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下水道事業特別会計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</si>
  <si>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</si>
  <si>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</si>
  <si>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</si>
  <si>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</si>
  <si>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</si>
  <si>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</si>
  <si>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</si>
  <si>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</si>
  <si>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</si>
  <si>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</si>
  <si>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</si>
  <si>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</si>
  <si>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</si>
  <si>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</si>
  <si>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</si>
  <si>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五泉地域衛生施設組合</t>
    <rPh sb="0" eb="10">
      <t>ゴセンチイキエイセイシセツクミアイ</t>
    </rPh>
    <phoneticPr fontId="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</si>
  <si>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</si>
  <si>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</si>
  <si>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</si>
  <si>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</si>
  <si>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</si>
  <si>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</si>
  <si>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</si>
  <si>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</si>
  <si>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</si>
  <si>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</si>
  <si>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</si>
  <si>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</si>
  <si>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</si>
  <si>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新潟県市町村総合事務組合【職員退職手当支給事業特別会計】</t>
    <rPh sb="0" eb="6">
      <t>ニイガタケンシチョウソン</t>
    </rPh>
    <rPh sb="6" eb="12">
      <t>ソウゴウジムクミアイ</t>
    </rPh>
    <rPh sb="13" eb="27">
      <t>ショクインタイショクテアテシキュウジギョウトクベツカイケイ</t>
    </rPh>
    <phoneticPr fontId="6"/>
  </si>
  <si>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</si>
  <si>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</si>
  <si>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</si>
  <si>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</si>
  <si>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</si>
  <si>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</si>
  <si>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</si>
  <si>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</si>
  <si>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</si>
  <si>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</si>
  <si>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</si>
  <si>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</si>
  <si>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</si>
  <si>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</si>
  <si>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</si>
  <si>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</si>
  <si>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</si>
  <si>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</si>
  <si>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町営スキー場事業特別会計</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</si>
  <si>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</si>
  <si>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</si>
  <si>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</si>
  <si>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</si>
  <si>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</si>
  <si>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</si>
  <si>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</si>
  <si>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</si>
  <si>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</si>
  <si>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</si>
  <si>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</si>
  <si>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</si>
  <si>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</si>
  <si>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</si>
  <si>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</si>
  <si>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</si>
  <si>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</si>
  <si>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</si>
  <si>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</si>
  <si>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</si>
  <si>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</si>
  <si>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</si>
  <si>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</si>
  <si>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</si>
  <si>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</si>
  <si>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</si>
  <si>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</si>
  <si>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36"/>
  </si>
  <si>
    <t>阿賀町</t>
  </si>
  <si>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</si>
  <si>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</si>
  <si>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</si>
  <si>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</si>
  <si>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</si>
  <si>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</si>
  <si>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</si>
  <si>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</si>
  <si>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</si>
  <si>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</si>
  <si>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</si>
  <si>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</si>
  <si>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-14.7</t>
  </si>
  <si>
    <t>総括表（市町村）</t>
    <rPh sb="0" eb="2">
      <t>ソウカツ</t>
    </rPh>
    <rPh sb="2" eb="3">
      <t>ヒョウ</t>
    </rPh>
    <rPh sb="4" eb="7">
      <t>シチョウソン</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</si>
  <si>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</si>
  <si>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</si>
  <si>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</si>
  <si>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</si>
  <si>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新潟県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</si>
  <si>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</si>
  <si>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</si>
  <si>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</si>
  <si>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</si>
  <si>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</si>
  <si>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</si>
  <si>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</si>
  <si>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</si>
  <si>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</si>
  <si>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</si>
  <si>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</si>
  <si>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</si>
  <si>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</si>
  <si>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</si>
  <si>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</si>
  <si>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</si>
  <si>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</si>
  <si>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</si>
  <si>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</si>
  <si>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</si>
  <si>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</si>
  <si>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上川農業振興公社</t>
    <rPh sb="0" eb="2">
      <t>カミカワ</t>
    </rPh>
    <rPh sb="2" eb="4">
      <t>ノウギョウ</t>
    </rPh>
    <rPh sb="4" eb="6">
      <t>シンコウ</t>
    </rPh>
    <rPh sb="6" eb="8">
      <t>コウシャ</t>
    </rPh>
    <phoneticPr fontId="6"/>
  </si>
  <si>
    <t>地方交付税種地</t>
    <rPh sb="0" eb="2">
      <t>チホウ</t>
    </rPh>
    <rPh sb="2" eb="5">
      <t>コウフゼイ</t>
    </rPh>
    <rPh sb="5" eb="6">
      <t>シュ</t>
    </rPh>
    <rPh sb="6" eb="7">
      <t>チ</t>
    </rPh>
    <phoneticPr fontId="36"/>
  </si>
  <si>
    <t>2-1</t>
  </si>
  <si>
    <t>(　参考　）</t>
    <rPh sb="2" eb="4">
      <t>サンコウ</t>
    </rPh>
    <phoneticPr fontId="33"/>
  </si>
  <si>
    <t>会計名</t>
    <rPh sb="0" eb="2">
      <t>カイケイ</t>
    </rPh>
    <rPh sb="2" eb="3">
      <t>メイ</t>
    </rPh>
    <phoneticPr fontId="36"/>
  </si>
  <si>
    <t>(Ｅ)</t>
  </si>
  <si>
    <t>歳入歳出差引</t>
  </si>
  <si>
    <t>　　(※1)</t>
  </si>
  <si>
    <t>首都</t>
    <rPh sb="0" eb="2">
      <t>シュト</t>
    </rPh>
    <phoneticPr fontId="36"/>
  </si>
  <si>
    <t>過疎地域持続的発展事業基金</t>
  </si>
  <si>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</si>
  <si>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</si>
  <si>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</si>
  <si>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</si>
  <si>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</si>
  <si>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</si>
  <si>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</si>
  <si>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</si>
  <si>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</si>
  <si>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</si>
  <si>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</si>
  <si>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</si>
  <si>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</si>
  <si>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</si>
  <si>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</si>
  <si>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参考</t>
    <rPh sb="0" eb="2">
      <t>サンコウ</t>
    </rPh>
    <phoneticPr fontId="36"/>
  </si>
  <si>
    <t>○</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</si>
  <si>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</si>
  <si>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</si>
  <si>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</si>
  <si>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</si>
  <si>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6"/>
  </si>
  <si>
    <t>山振</t>
    <rPh sb="0" eb="1">
      <t>ヤマ</t>
    </rPh>
    <rPh sb="1" eb="2">
      <t>フ</t>
    </rPh>
    <phoneticPr fontId="3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</si>
  <si>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</si>
  <si>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</si>
  <si>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</si>
  <si>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</si>
  <si>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</si>
  <si>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</si>
  <si>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</si>
  <si>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</si>
  <si>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</si>
  <si>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</si>
  <si>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介護保険特別会計（保険事業勘定）</t>
  </si>
  <si>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</si>
  <si>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</si>
  <si>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</si>
  <si>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</si>
  <si>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</si>
  <si>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family val="3"/>
        <charset val="128"/>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</si>
  <si>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</si>
  <si>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</si>
  <si>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</si>
  <si>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</si>
  <si>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</si>
  <si>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</si>
  <si>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</si>
  <si>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新潟県中東福祉事務組合</t>
    <rPh sb="0" eb="5">
      <t>ニイガタケンチュウトウ</t>
    </rPh>
    <rPh sb="5" eb="11">
      <t>フクシジムクミアイ</t>
    </rPh>
    <phoneticPr fontId="6"/>
  </si>
  <si>
    <t>令05.01.01(人)</t>
  </si>
  <si>
    <t>(Ｆ)</t>
  </si>
  <si>
    <t>　扶助費</t>
  </si>
  <si>
    <t>　うち、健全化法施行規則附則第三条に係る負担見込額</t>
  </si>
  <si>
    <t>　将来負担比率</t>
    <rPh sb="1" eb="3">
      <t>ショウライ</t>
    </rPh>
    <rPh sb="3" eb="5">
      <t>フタン</t>
    </rPh>
    <rPh sb="5" eb="7">
      <t>ヒリツ</t>
    </rPh>
    <phoneticPr fontId="36"/>
  </si>
  <si>
    <t>後期高齢者医療特別会計</t>
  </si>
  <si>
    <t>基準財政収入額</t>
  </si>
  <si>
    <t>労働費</t>
  </si>
  <si>
    <t>増減率  (％)</t>
    <rPh sb="0" eb="2">
      <t>ゾウゲン</t>
    </rPh>
    <rPh sb="2" eb="3">
      <t>リツ</t>
    </rPh>
    <phoneticPr fontId="36"/>
  </si>
  <si>
    <t>類似団体内平均値</t>
  </si>
  <si>
    <t>満期一括償還地方債の一年当たりの元金償還金に相当するもの
（年度割相当額）</t>
  </si>
  <si>
    <t>-3.7</t>
  </si>
  <si>
    <t>-3.8</t>
  </si>
  <si>
    <t>標準税収入額等</t>
  </si>
  <si>
    <t>新潟県阿賀町</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</si>
  <si>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</si>
  <si>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</si>
  <si>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</si>
  <si>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</si>
  <si>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</si>
  <si>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</si>
  <si>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</si>
  <si>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</si>
  <si>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</si>
  <si>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</si>
  <si>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</si>
  <si>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</si>
  <si>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</si>
  <si>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</si>
  <si>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</si>
  <si>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</si>
  <si>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</si>
  <si>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</si>
  <si>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</si>
  <si>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</si>
  <si>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</si>
  <si>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</si>
  <si>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</si>
  <si>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</si>
  <si>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</si>
  <si>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</si>
  <si>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</si>
  <si>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</si>
  <si>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</si>
  <si>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</si>
  <si>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</si>
  <si>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</si>
  <si>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</si>
  <si>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t>
  </si>
  <si>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</si>
  <si>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</si>
  <si>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</si>
  <si>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</si>
  <si>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</si>
  <si>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</si>
  <si>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</si>
  <si>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</si>
  <si>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</si>
  <si>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</si>
  <si>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</si>
  <si>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</si>
  <si>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</si>
  <si>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</si>
  <si>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</si>
  <si>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</si>
  <si>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</si>
  <si>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</si>
  <si>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</si>
  <si>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</si>
  <si>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</si>
  <si>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</si>
  <si>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</si>
  <si>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</si>
  <si>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</si>
  <si>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</si>
  <si>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</si>
  <si>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</si>
  <si>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</si>
  <si>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</si>
  <si>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</si>
  <si>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</si>
  <si>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</si>
  <si>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</si>
  <si>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</si>
  <si>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</si>
  <si>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</si>
  <si>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</si>
  <si>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</si>
  <si>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</si>
  <si>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</si>
  <si>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</si>
  <si>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</si>
  <si>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</si>
  <si>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構成比</t>
    <rPh sb="0" eb="3">
      <t>コウセイヒ</t>
    </rPh>
    <phoneticPr fontId="36"/>
  </si>
  <si>
    <t>使用料</t>
  </si>
  <si>
    <t>　うち利子</t>
  </si>
  <si>
    <t>区分</t>
  </si>
  <si>
    <t>超過課税分</t>
    <rPh sb="0" eb="2">
      <t>チョウカ</t>
    </rPh>
    <rPh sb="2" eb="4">
      <t>カゼイ</t>
    </rPh>
    <rPh sb="4" eb="5">
      <t>ブン</t>
    </rPh>
    <phoneticPr fontId="3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</si>
  <si>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</si>
  <si>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</si>
  <si>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</si>
  <si>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</si>
  <si>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</si>
  <si>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</si>
  <si>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診療所特別会計</t>
  </si>
  <si>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</si>
  <si>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</si>
  <si>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</si>
  <si>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</si>
  <si>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</si>
  <si>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</si>
  <si>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</si>
  <si>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</si>
  <si>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 4.13</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</si>
  <si>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</si>
  <si>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</si>
  <si>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</si>
  <si>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</si>
  <si>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</si>
  <si>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</si>
  <si>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</si>
  <si>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</si>
  <si>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</si>
  <si>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</si>
  <si>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</si>
  <si>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</si>
  <si>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</si>
  <si>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</si>
  <si>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</si>
  <si>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</si>
  <si>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</si>
  <si>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</si>
  <si>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</si>
  <si>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</si>
  <si>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</si>
  <si>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</si>
  <si>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</si>
  <si>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</si>
  <si>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</si>
  <si>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</si>
  <si>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</si>
  <si>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</si>
  <si>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</si>
  <si>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</si>
  <si>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</si>
  <si>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</si>
  <si>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</si>
  <si>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</si>
  <si>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</si>
  <si>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</si>
  <si>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</si>
  <si>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</si>
  <si>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</si>
  <si>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</si>
  <si>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</si>
  <si>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</si>
  <si>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</si>
  <si>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</si>
  <si>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町有施設建設準備基金</t>
  </si>
  <si>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</si>
  <si>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</si>
  <si>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</si>
  <si>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</si>
  <si>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</si>
  <si>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</si>
  <si>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</si>
  <si>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</si>
  <si>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</si>
  <si>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</si>
  <si>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</si>
  <si>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</si>
  <si>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</si>
  <si>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</si>
  <si>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</si>
  <si>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</si>
  <si>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</si>
  <si>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</si>
  <si>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</si>
  <si>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</si>
  <si>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</si>
  <si>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</si>
  <si>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</si>
  <si>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</si>
  <si>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</si>
  <si>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</si>
  <si>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</si>
  <si>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</si>
  <si>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</si>
  <si>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</si>
  <si>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</si>
  <si>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</si>
  <si>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</si>
  <si>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</si>
  <si>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有料道路</t>
  </si>
  <si>
    <t>財政再生基準</t>
  </si>
  <si>
    <t>実質公債費比率</t>
  </si>
  <si>
    <t>再差引収支</t>
    <rPh sb="0" eb="1">
      <t>サイ</t>
    </rPh>
    <rPh sb="1" eb="3">
      <t>サシヒキ</t>
    </rPh>
    <rPh sb="3" eb="5">
      <t>シュウシ</t>
    </rPh>
    <phoneticPr fontId="36"/>
  </si>
  <si>
    <t>地方債</t>
  </si>
  <si>
    <t>▲ 1.20</t>
  </si>
  <si>
    <t>加入世帯数(世帯)</t>
  </si>
  <si>
    <t>　繰出金</t>
  </si>
  <si>
    <t>　うち減収補塡債(特例分)</t>
    <rPh sb="4" eb="5">
      <t>シュウ</t>
    </rPh>
    <rPh sb="9" eb="10">
      <t>トク</t>
    </rPh>
    <rPh sb="10" eb="11">
      <t>レイ</t>
    </rPh>
    <rPh sb="11" eb="12">
      <t>ブン</t>
    </rPh>
    <phoneticPr fontId="1"/>
  </si>
  <si>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</si>
  <si>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</si>
  <si>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</si>
  <si>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</si>
  <si>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</si>
  <si>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</si>
  <si>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</si>
  <si>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</si>
  <si>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</si>
  <si>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</si>
  <si>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</si>
  <si>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</si>
  <si>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</si>
  <si>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</si>
  <si>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</si>
  <si>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</si>
  <si>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</si>
  <si>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</si>
  <si>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</si>
  <si>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</si>
  <si>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</si>
  <si>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</si>
  <si>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</si>
  <si>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</si>
  <si>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</si>
  <si>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</si>
  <si>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</si>
  <si>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</si>
  <si>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</si>
  <si>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</si>
  <si>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</si>
  <si>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</si>
  <si>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</si>
  <si>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</si>
  <si>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</si>
  <si>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</si>
  <si>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</si>
  <si>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</si>
  <si>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</si>
  <si>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</si>
  <si>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</si>
  <si>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介護保険特別会計（サービス事業勘定）</t>
  </si>
  <si>
    <t>左のうち
一般会計等
繰入見込額</t>
  </si>
  <si>
    <t>資金不足
比率</t>
    <rPh sb="0" eb="2">
      <t>シキン</t>
    </rPh>
    <rPh sb="2" eb="4">
      <t>フソク</t>
    </rPh>
    <rPh sb="5" eb="7">
      <t>ヒリツ</t>
    </rPh>
    <phoneticPr fontId="36"/>
  </si>
  <si>
    <t>国民健康保険特別会計</t>
  </si>
  <si>
    <t>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</si>
  <si>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</si>
  <si>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</si>
  <si>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</si>
  <si>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</si>
  <si>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</si>
  <si>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</si>
  <si>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</si>
  <si>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</si>
  <si>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</si>
  <si>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</si>
  <si>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</si>
  <si>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</si>
  <si>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</si>
  <si>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</si>
  <si>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</si>
  <si>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</si>
  <si>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</si>
  <si>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</si>
  <si>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</si>
  <si>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</si>
  <si>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</si>
  <si>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</si>
  <si>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</si>
  <si>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</si>
  <si>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</si>
  <si>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</si>
  <si>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</si>
  <si>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</si>
  <si>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</si>
  <si>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</si>
  <si>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</si>
  <si>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</si>
  <si>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</si>
  <si>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</si>
  <si>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</si>
  <si>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</si>
  <si>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</si>
  <si>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</si>
  <si>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</si>
  <si>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</si>
  <si>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</si>
  <si>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</si>
  <si>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</si>
  <si>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新潟県市町村総合事務組合【消防団員等公務災害補償事業特別会計】</t>
    <rPh sb="0" eb="12">
      <t>ニイガタケンシチョウソンソウゴウジムクミアイ</t>
    </rPh>
    <rPh sb="13" eb="15">
      <t>ショウボウ</t>
    </rPh>
    <rPh sb="15" eb="18">
      <t>ダンイントウ</t>
    </rPh>
    <rPh sb="18" eb="22">
      <t>コウムサイガイ</t>
    </rPh>
    <rPh sb="22" eb="30">
      <t>ホショウジギョウトクベツカイケイ</t>
    </rPh>
    <phoneticPr fontId="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</si>
  <si>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</si>
  <si>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</si>
  <si>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</si>
  <si>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</si>
  <si>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</si>
  <si>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</si>
  <si>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</si>
  <si>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</si>
  <si>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</si>
  <si>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</si>
  <si>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</si>
  <si>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</si>
  <si>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</si>
  <si>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R03</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</si>
  <si>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</si>
  <si>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</si>
  <si>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</si>
  <si>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</si>
  <si>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R02</t>
  </si>
  <si>
    <t>R03</t>
  </si>
  <si>
    <t>R04</t>
  </si>
  <si>
    <t>▲ 0.74</t>
  </si>
  <si>
    <t>▲ 0.58</t>
  </si>
  <si>
    <t>その他会計（赤字）</t>
  </si>
  <si>
    <t>さくら福祉保健事務組合【一般会計】</t>
    <rPh sb="3" eb="11">
      <t>フクシホケンジムクミアイ</t>
    </rPh>
    <rPh sb="12" eb="16">
      <t>イッパンカイケイ</t>
    </rPh>
    <phoneticPr fontId="6"/>
  </si>
  <si>
    <t>さくら福祉保健事務組合【病院事業会計】</t>
    <rPh sb="3" eb="11">
      <t>フクシホケンジムクミアイ</t>
    </rPh>
    <rPh sb="12" eb="18">
      <t>ビョウインジギョウカイケイ</t>
    </rPh>
    <phoneticPr fontId="6"/>
  </si>
  <si>
    <t>新潟県市町村総合事務組合【一般会計】</t>
    <rPh sb="0" eb="6">
      <t>ニイガタケンシチョウソン</t>
    </rPh>
    <rPh sb="6" eb="12">
      <t>ソウゴウジムクミアイ</t>
    </rPh>
    <rPh sb="13" eb="17">
      <t>イッパンカイケイ</t>
    </rPh>
    <phoneticPr fontId="6"/>
  </si>
  <si>
    <t>阿賀の里</t>
    <rPh sb="0" eb="2">
      <t>アガ</t>
    </rPh>
    <rPh sb="3" eb="4">
      <t>サト</t>
    </rPh>
    <phoneticPr fontId="6"/>
  </si>
  <si>
    <t>新潟県市町村総合事務組合【交通災害共済事業特別会計】</t>
    <rPh sb="13" eb="25">
      <t>コウツウサイガイキョウサイジギョウトクベツカイケイ</t>
    </rPh>
    <phoneticPr fontId="6"/>
  </si>
  <si>
    <t>新潟県後期高齢者医療広域連合【一般会計】</t>
    <rPh sb="0" eb="14">
      <t>ニイガタケンコウキコウレイシャイリョウコウイキレンゴウ</t>
    </rPh>
    <rPh sb="15" eb="19">
      <t>イッパンカイケイ</t>
    </rPh>
    <phoneticPr fontId="6"/>
  </si>
  <si>
    <t>新潟県後期高齢者医療広域連合【後期高齢者医療特別会計】</t>
    <rPh sb="15" eb="26">
      <t>コウキコウレイシャイリョウトクベツカイケイ</t>
    </rPh>
    <phoneticPr fontId="6"/>
  </si>
  <si>
    <t>三川農業振興公社</t>
    <rPh sb="0" eb="2">
      <t>ミカワ</t>
    </rPh>
    <rPh sb="2" eb="4">
      <t>ノウギョウ</t>
    </rPh>
    <rPh sb="4" eb="6">
      <t>シンコウ</t>
    </rPh>
    <rPh sb="6" eb="8">
      <t>コウシャ</t>
    </rPh>
    <phoneticPr fontId="6"/>
  </si>
  <si>
    <t>〇</t>
  </si>
  <si>
    <t>合併振興基金</t>
  </si>
  <si>
    <t>森林環境基金</t>
  </si>
  <si>
    <t>学校施設整備基金</t>
  </si>
  <si>
    <t>新潟県市町村総合事務組合【消防賞じゅつ金等支給事業特別会計】</t>
    <rPh sb="0" eb="12">
      <t>ニイガタケンシチョウソンソウゴウジムクミアイ</t>
    </rPh>
    <rPh sb="13" eb="15">
      <t>ショウボウ</t>
    </rPh>
    <rPh sb="15" eb="16">
      <t>ショウ</t>
    </rPh>
    <rPh sb="19" eb="20">
      <t>キン</t>
    </rPh>
    <rPh sb="20" eb="21">
      <t>トウ</t>
    </rPh>
    <rPh sb="21" eb="25">
      <t>シキュウジギョウ</t>
    </rPh>
    <rPh sb="25" eb="29">
      <t>トクベツカイケイ</t>
    </rPh>
    <phoneticPr fontId="6"/>
  </si>
  <si>
    <t>新潟県市町村総合事務組合【非常勤職員公務災害補償等事業特別会計】</t>
    <rPh sb="13" eb="18">
      <t>ヒジョウキンショクイン</t>
    </rPh>
    <rPh sb="18" eb="22">
      <t>コウムサイガイ</t>
    </rPh>
    <rPh sb="22" eb="24">
      <t>ホショウ</t>
    </rPh>
    <rPh sb="24" eb="25">
      <t>トウ</t>
    </rPh>
    <rPh sb="25" eb="27">
      <t>ジギョウ</t>
    </rPh>
    <rPh sb="27" eb="29">
      <t>トクベツ</t>
    </rPh>
    <rPh sb="29" eb="31">
      <t>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</si>
  <si>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</si>
  <si>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</si>
  <si>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地方債借入額の抑制等により年々減少傾向にあるが、類似団体内平均値と比べると高い値となっている。これは地方債残高が多額となっていることが影響している。有形固定資産減価償却率は、更新時期を迎えた施設が多く施設の老朽化が進んでいることから緩やかに上昇している。
　地方債残高を増加させないため、借入は地方債元金償還額の範囲内とした中で老朽施設の整備を行うことで、将来負担比率及び有形固定資産減価償却率の改善を図っていく。</t>
    <rPh sb="152" eb="154">
      <t>カリイレ</t>
    </rPh>
    <rPh sb="170" eb="171">
      <t>ナカ</t>
    </rPh>
    <phoneticPr fontId="33"/>
  </si>
  <si>
    <t>当該団体値</t>
    <rPh sb="0" eb="2">
      <t>トウガイ</t>
    </rPh>
    <rPh sb="2" eb="4">
      <t>ダンタイ</t>
    </rPh>
    <rPh sb="4" eb="5">
      <t>アタイ</t>
    </rPh>
    <phoneticPr fontId="33"/>
  </si>
  <si>
    <t>　多額の地方債残高があるため、将来負担比率及び実質公債費比率ともに類似団体内平均値を大きく上回っている。今後についても、小中学校の長寿命化等により地方債の増発が見込まれるため値の上昇が予想される。
　地方債残高を増加させないため元金償還額を意識しながら借入し事業実施することで、将来負担比率と公債費負担比率の急激な悪化を防ぐ。</t>
    <rPh sb="1" eb="3">
      <t>タガク</t>
    </rPh>
    <rPh sb="4" eb="7">
      <t>チホウサイ</t>
    </rPh>
    <rPh sb="7" eb="9">
      <t>ザンダカ</t>
    </rPh>
    <rPh sb="60" eb="64">
      <t>ショウチュウガッコウ</t>
    </rPh>
    <rPh sb="65" eb="69">
      <t>チョウジュミョウカ</t>
    </rPh>
    <rPh sb="120" eb="122">
      <t>イシキ</t>
    </rPh>
    <rPh sb="126" eb="128">
      <t>カリイレ</t>
    </rPh>
    <rPh sb="146" eb="149">
      <t>コウサイヒ</t>
    </rPh>
    <rPh sb="149" eb="151">
      <t>フタン</t>
    </rPh>
    <rPh sb="151" eb="153">
      <t>ヒリツ</t>
    </rPh>
    <rPh sb="154" eb="156">
      <t>キュウゲキ</t>
    </rPh>
    <rPh sb="157" eb="159">
      <t>アッカ</t>
    </rPh>
    <rPh sb="160" eb="161">
      <t>フセ</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</si>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</sst>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3"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0" fontId="3" fillId="0" borderId="0" xfId="24" applyFont="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0" xfId="24" applyNumberFormat="1" applyFont="1">
      <alignment vertical="center"/>
    </xf>
    <xf numFmtId="189" fontId="15" fillId="0" borderId="34" xfId="24" applyNumberFormat="1" applyFont="1" applyBorder="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0" xfId="21" applyFont="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185" fontId="23" fillId="0" borderId="79"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185" fontId="23" fillId="0" borderId="182"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185" fontId="23" fillId="0" borderId="62" xfId="21" applyNumberFormat="1" applyFont="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Alignment="1"/>
    <xf numFmtId="0" fontId="25" fillId="0" borderId="26" xfId="8" applyFont="1" applyBorder="1">
      <alignment vertical="center"/>
    </xf>
    <xf numFmtId="0" fontId="25" fillId="0" borderId="32" xfId="8" applyFont="1" applyBorder="1" applyAlignment="1">
      <alignment vertical="center" wrapText="1"/>
    </xf>
    <xf numFmtId="0" fontId="25" fillId="0" borderId="0" xfId="8" applyFont="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Alignment="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ill="1" applyBorder="1" applyAlignment="1">
      <alignment vertical="center" shrinkToFit="1"/>
    </xf>
    <xf numFmtId="0" fontId="3" fillId="3" borderId="0" xfId="13" applyFill="1" applyAlignment="1">
      <alignment vertical="center" shrinkToFit="1"/>
    </xf>
    <xf numFmtId="0" fontId="3" fillId="3" borderId="14" xfId="13"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Border="1" applyAlignment="1">
      <alignment vertical="center" wrapText="1"/>
    </xf>
    <xf numFmtId="178" fontId="15" fillId="0" borderId="35" xfId="24" applyNumberFormat="1" applyFont="1" applyBorder="1" applyAlignment="1">
      <alignment vertical="center" wrapText="1"/>
    </xf>
    <xf numFmtId="178" fontId="15" fillId="0" borderId="37" xfId="24" applyNumberFormat="1" applyFont="1" applyBorder="1" applyAlignment="1">
      <alignment vertical="center" wrapText="1"/>
    </xf>
    <xf numFmtId="0" fontId="15" fillId="3" borderId="32" xfId="24" applyFont="1" applyFill="1" applyBorder="1">
      <alignment vertical="center"/>
    </xf>
    <xf numFmtId="0" fontId="15" fillId="3" borderId="35" xfId="24" applyFont="1" applyFill="1" applyBorder="1">
      <alignment vertical="center"/>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Border="1" applyAlignment="1">
      <alignment horizontal="left" vertical="center" wrapText="1"/>
    </xf>
    <xf numFmtId="0" fontId="23" fillId="0" borderId="53" xfId="7" applyFont="1" applyBorder="1" applyAlignment="1">
      <alignment horizontal="left" vertical="center" wrapText="1"/>
    </xf>
    <xf numFmtId="0" fontId="23" fillId="0" borderId="23" xfId="7" applyFont="1" applyBorder="1" applyAlignment="1">
      <alignment horizontal="left" vertical="center"/>
    </xf>
    <xf numFmtId="0" fontId="23" fillId="0" borderId="54" xfId="7" applyFont="1" applyBorder="1" applyAlignment="1">
      <alignment horizontal="left" vertical="center"/>
    </xf>
    <xf numFmtId="0" fontId="23" fillId="0" borderId="36" xfId="7" applyFont="1" applyBorder="1" applyAlignment="1">
      <alignment horizontal="left" vertical="center"/>
    </xf>
    <xf numFmtId="0" fontId="23" fillId="0" borderId="52" xfId="7" applyFont="1" applyBorder="1" applyAlignment="1">
      <alignment horizontal="left" vertical="center"/>
    </xf>
    <xf numFmtId="0" fontId="25" fillId="0" borderId="22" xfId="21" applyFont="1" applyBorder="1" applyAlignment="1">
      <alignment horizontal="left" vertical="center" wrapText="1"/>
    </xf>
    <xf numFmtId="0" fontId="25" fillId="0" borderId="50"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Border="1">
      <alignment vertical="center"/>
    </xf>
    <xf numFmtId="0" fontId="25" fillId="0" borderId="50" xfId="9" applyFont="1" applyBorder="1">
      <alignment vertical="center"/>
    </xf>
    <xf numFmtId="0" fontId="25" fillId="0" borderId="35" xfId="9" applyFont="1" applyBorder="1">
      <alignment vertical="center"/>
    </xf>
    <xf numFmtId="0" fontId="25" fillId="0" borderId="51" xfId="9" applyFont="1" applyBorder="1">
      <alignment vertical="center"/>
    </xf>
    <xf numFmtId="0" fontId="25" fillId="0" borderId="57" xfId="9" applyFont="1" applyBorder="1" applyAlignment="1">
      <alignment vertical="center" wrapText="1"/>
    </xf>
    <xf numFmtId="0" fontId="25" fillId="0" borderId="37" xfId="9" applyFont="1" applyBorder="1" applyAlignment="1">
      <alignment vertical="center" wrapText="1"/>
    </xf>
    <xf numFmtId="0" fontId="25" fillId="0" borderId="61" xfId="9" applyFont="1" applyBorder="1">
      <alignment vertical="center"/>
    </xf>
    <xf numFmtId="0" fontId="25" fillId="0" borderId="38" xfId="9" applyFont="1" applyBorder="1">
      <alignment vertical="center"/>
    </xf>
    <xf numFmtId="0" fontId="25" fillId="0" borderId="36" xfId="9" applyFont="1" applyBorder="1">
      <alignment vertical="center"/>
    </xf>
    <xf numFmtId="0" fontId="25" fillId="0" borderId="52" xfId="9" applyFont="1" applyBorder="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Border="1" applyAlignment="1">
      <alignment vertical="center" wrapText="1"/>
    </xf>
    <xf numFmtId="0" fontId="25" fillId="0" borderId="13" xfId="9" applyFont="1" applyBorder="1" applyAlignment="1">
      <alignment vertical="center" wrapText="1"/>
    </xf>
    <xf numFmtId="0" fontId="25" fillId="0" borderId="8" xfId="9" applyFont="1" applyBorder="1" applyAlignment="1">
      <alignment vertical="center" wrapText="1"/>
    </xf>
    <xf numFmtId="0" fontId="25" fillId="0" borderId="14" xfId="9" applyFont="1" applyBorder="1" applyAlignment="1">
      <alignment vertical="center" wrapText="1"/>
    </xf>
    <xf numFmtId="0" fontId="25" fillId="0" borderId="56" xfId="9" applyFont="1" applyBorder="1" applyAlignment="1">
      <alignment vertical="center" wrapText="1"/>
    </xf>
    <xf numFmtId="0" fontId="25" fillId="0" borderId="15" xfId="9" applyFont="1" applyBorder="1" applyAlignment="1">
      <alignment vertical="center" wrapText="1"/>
    </xf>
    <xf numFmtId="0" fontId="25" fillId="0" borderId="22" xfId="8" applyFont="1" applyBorder="1" applyAlignment="1">
      <alignment horizontal="left" vertical="center"/>
    </xf>
    <xf numFmtId="0" fontId="25" fillId="0" borderId="50" xfId="8" applyFont="1" applyBorder="1" applyAlignment="1">
      <alignment horizontal="left" vertical="center"/>
    </xf>
    <xf numFmtId="0" fontId="25" fillId="0" borderId="35" xfId="8" applyFont="1" applyBorder="1" applyAlignment="1">
      <alignment horizontal="left" vertical="center"/>
    </xf>
    <xf numFmtId="0" fontId="25" fillId="0" borderId="51" xfId="8" applyFont="1" applyBorder="1" applyAlignment="1">
      <alignment horizontal="left" vertical="center"/>
    </xf>
    <xf numFmtId="0" fontId="25" fillId="0" borderId="32" xfId="8" applyFont="1" applyBorder="1" applyAlignment="1">
      <alignment horizontal="center" vertical="center" shrinkToFit="1"/>
    </xf>
    <xf numFmtId="0" fontId="25" fillId="0" borderId="35" xfId="8" applyFont="1" applyBorder="1" applyAlignment="1">
      <alignment horizontal="center" vertical="center" shrinkToFit="1"/>
    </xf>
    <xf numFmtId="0" fontId="25" fillId="0" borderId="51" xfId="8" applyFont="1" applyBorder="1" applyAlignment="1">
      <alignment horizontal="center" vertical="center" shrinkToFit="1"/>
    </xf>
    <xf numFmtId="0" fontId="25" fillId="0" borderId="36" xfId="8" applyFont="1" applyBorder="1" applyAlignment="1">
      <alignment horizontal="left" vertical="center"/>
    </xf>
    <xf numFmtId="0" fontId="25" fillId="0" borderId="52" xfId="8" applyFont="1" applyBorder="1" applyAlignment="1">
      <alignment horizontal="left" vertical="center"/>
    </xf>
    <xf numFmtId="0" fontId="25" fillId="0" borderId="12" xfId="8" applyFont="1" applyBorder="1" applyAlignment="1">
      <alignment vertical="center" wrapText="1"/>
    </xf>
    <xf numFmtId="0" fontId="25" fillId="0" borderId="16" xfId="8" applyFont="1" applyBorder="1" applyAlignment="1">
      <alignment vertical="center" wrapText="1"/>
    </xf>
    <xf numFmtId="0" fontId="30" fillId="0" borderId="19" xfId="7" applyFont="1" applyBorder="1" applyAlignment="1">
      <alignment horizontal="left" vertical="center" wrapText="1"/>
    </xf>
    <xf numFmtId="0" fontId="30" fillId="0" borderId="53" xfId="7" applyFont="1" applyBorder="1" applyAlignment="1">
      <alignment horizontal="left" vertical="center" wrapText="1"/>
    </xf>
    <xf numFmtId="0" fontId="30" fillId="0" borderId="23" xfId="7" applyFont="1" applyBorder="1" applyAlignment="1">
      <alignment horizontal="left" vertical="center"/>
    </xf>
    <xf numFmtId="0" fontId="30" fillId="0" borderId="54" xfId="7" applyFont="1" applyBorder="1" applyAlignment="1">
      <alignment horizontal="left" vertical="center"/>
    </xf>
    <xf numFmtId="0" fontId="30" fillId="0" borderId="35" xfId="7" applyFont="1" applyBorder="1" applyAlignment="1">
      <alignment horizontal="left" vertical="center"/>
    </xf>
    <xf numFmtId="0" fontId="30" fillId="0" borderId="51"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5" xfId="7" applyFont="1" applyBorder="1" applyAlignment="1" applyProtection="1">
      <alignment horizontal="left" vertical="center" wrapText="1"/>
      <protection locked="0"/>
    </xf>
    <xf numFmtId="0" fontId="30" fillId="0" borderId="51"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64" xfId="7" applyFont="1" applyBorder="1" applyAlignment="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zaisei"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9000000}"/>
    <cellStyle name="標準_【レイアウト】（県）資料３（Ｐ２）　歳出比較分析表_zaisei" xfId="25" xr:uid="{00000000-0005-0000-0000-00001A000000}"/>
    <cellStyle name="標準_【レイアウト】（市）資料３（Ｐ２）　歳出比較分析表" xfId="22" xr:uid="{00000000-0005-0000-0000-000017000000}"/>
    <cellStyle name="標準_【レイアウト】（市）資料３（Ｐ２）　歳出比較分析表_zaisei" xfId="23" xr:uid="{00000000-0005-0000-0000-000018000000}"/>
    <cellStyle name="標準_APAHO251300" xfId="15" xr:uid="{00000000-0005-0000-0000-00000F000000}"/>
    <cellStyle name="標準_APAHO251300_zaisei" xfId="16" xr:uid="{00000000-0005-0000-0000-000010000000}"/>
    <cellStyle name="標準_APAHO252300" xfId="17" xr:uid="{00000000-0005-0000-0000-000011000000}"/>
    <cellStyle name="標準_APAHO252300_zaisei"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2880-496E-8F2A-1D0D98DEA2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143138</c:v>
                </c:pt>
                <c:pt idx="1">
                  <c:v>111221</c:v>
                </c:pt>
                <c:pt idx="2">
                  <c:v>126017</c:v>
                </c:pt>
                <c:pt idx="3">
                  <c:v>104599</c:v>
                </c:pt>
                <c:pt idx="4">
                  <c:v>192040</c:v>
                </c:pt>
              </c:numCache>
            </c:numRef>
          </c:val>
          <c:smooth val="0"/>
          <c:extLst>
            <c:ext xmlns:c16="http://schemas.microsoft.com/office/drawing/2014/chart" uri="{C3380CC4-5D6E-409C-BE32-E72D297353CC}">
              <c16:uniqueId val="{00000001-2880-496E-8F2A-1D0D98DEA21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7.07</c:v>
                </c:pt>
                <c:pt idx="1">
                  <c:v>5.03</c:v>
                </c:pt>
                <c:pt idx="2">
                  <c:v>10.24</c:v>
                </c:pt>
                <c:pt idx="3">
                  <c:v>7.29</c:v>
                </c:pt>
                <c:pt idx="4">
                  <c:v>5.35</c:v>
                </c:pt>
              </c:numCache>
            </c:numRef>
          </c:val>
          <c:extLst>
            <c:ext xmlns:c16="http://schemas.microsoft.com/office/drawing/2014/chart" uri="{C3380CC4-5D6E-409C-BE32-E72D297353CC}">
              <c16:uniqueId val="{00000000-21C5-43A4-B50C-E0093E3A7C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28.76</c:v>
                </c:pt>
                <c:pt idx="1">
                  <c:v>26.46</c:v>
                </c:pt>
                <c:pt idx="2">
                  <c:v>29.14</c:v>
                </c:pt>
                <c:pt idx="3">
                  <c:v>33.14</c:v>
                </c:pt>
                <c:pt idx="4">
                  <c:v>34.94</c:v>
                </c:pt>
              </c:numCache>
            </c:numRef>
          </c:val>
          <c:extLst>
            <c:ext xmlns:c16="http://schemas.microsoft.com/office/drawing/2014/chart" uri="{C3380CC4-5D6E-409C-BE32-E72D297353CC}">
              <c16:uniqueId val="{00000001-21C5-43A4-B50C-E0093E3A7C1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5.29</c:v>
                </c:pt>
                <c:pt idx="1">
                  <c:v>-4.13</c:v>
                </c:pt>
                <c:pt idx="2">
                  <c:v>8.58</c:v>
                </c:pt>
                <c:pt idx="3">
                  <c:v>-0.74</c:v>
                </c:pt>
                <c:pt idx="4">
                  <c:v>-0.57999999999999996</c:v>
                </c:pt>
              </c:numCache>
            </c:numRef>
          </c:val>
          <c:smooth val="0"/>
          <c:extLst>
            <c:ext xmlns:c16="http://schemas.microsoft.com/office/drawing/2014/chart" uri="{C3380CC4-5D6E-409C-BE32-E72D297353CC}">
              <c16:uniqueId val="{00000002-21C5-43A4-B50C-E0093E3A7C1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0DC-4153-9F78-362156467BE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DC-4153-9F78-362156467BEC}"/>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0DC-4153-9F78-362156467BE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0DC-4153-9F78-362156467BEC}"/>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0DC-4153-9F78-362156467BE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0.36</c:v>
                </c:pt>
                <c:pt idx="4">
                  <c:v>#N/A</c:v>
                </c:pt>
                <c:pt idx="5">
                  <c:v>0.19</c:v>
                </c:pt>
                <c:pt idx="6">
                  <c:v>#N/A</c:v>
                </c:pt>
                <c:pt idx="7">
                  <c:v>0.1</c:v>
                </c:pt>
                <c:pt idx="8">
                  <c:v>#N/A</c:v>
                </c:pt>
                <c:pt idx="9">
                  <c:v>0.27</c:v>
                </c:pt>
              </c:numCache>
            </c:numRef>
          </c:val>
          <c:extLst>
            <c:ext xmlns:c16="http://schemas.microsoft.com/office/drawing/2014/chart" uri="{C3380CC4-5D6E-409C-BE32-E72D297353CC}">
              <c16:uniqueId val="{00000005-60DC-4153-9F78-362156467BE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1.96</c:v>
                </c:pt>
                <c:pt idx="2">
                  <c:v>#N/A</c:v>
                </c:pt>
                <c:pt idx="3">
                  <c:v>3.3</c:v>
                </c:pt>
                <c:pt idx="4">
                  <c:v>#N/A</c:v>
                </c:pt>
                <c:pt idx="5">
                  <c:v>2.71</c:v>
                </c:pt>
                <c:pt idx="6">
                  <c:v>#N/A</c:v>
                </c:pt>
                <c:pt idx="7">
                  <c:v>0.54</c:v>
                </c:pt>
                <c:pt idx="8">
                  <c:v>#N/A</c:v>
                </c:pt>
                <c:pt idx="9">
                  <c:v>0.27</c:v>
                </c:pt>
              </c:numCache>
            </c:numRef>
          </c:val>
          <c:extLst>
            <c:ext xmlns:c16="http://schemas.microsoft.com/office/drawing/2014/chart" uri="{C3380CC4-5D6E-409C-BE32-E72D297353CC}">
              <c16:uniqueId val="{00000006-60DC-4153-9F78-362156467BE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0.13</c:v>
                </c:pt>
                <c:pt idx="4">
                  <c:v>#N/A</c:v>
                </c:pt>
                <c:pt idx="5">
                  <c:v>0.35</c:v>
                </c:pt>
                <c:pt idx="6">
                  <c:v>#N/A</c:v>
                </c:pt>
                <c:pt idx="7">
                  <c:v>0.5</c:v>
                </c:pt>
                <c:pt idx="8">
                  <c:v>#N/A</c:v>
                </c:pt>
                <c:pt idx="9">
                  <c:v>0.41</c:v>
                </c:pt>
              </c:numCache>
            </c:numRef>
          </c:val>
          <c:extLst>
            <c:ext xmlns:c16="http://schemas.microsoft.com/office/drawing/2014/chart" uri="{C3380CC4-5D6E-409C-BE32-E72D297353CC}">
              <c16:uniqueId val="{00000007-60DC-4153-9F78-362156467BEC}"/>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0.05</c:v>
                </c:pt>
                <c:pt idx="4">
                  <c:v>#N/A</c:v>
                </c:pt>
                <c:pt idx="5">
                  <c:v>0.16</c:v>
                </c:pt>
                <c:pt idx="6">
                  <c:v>#N/A</c:v>
                </c:pt>
                <c:pt idx="7">
                  <c:v>0.01</c:v>
                </c:pt>
                <c:pt idx="8">
                  <c:v>#N/A</c:v>
                </c:pt>
                <c:pt idx="9">
                  <c:v>0.62</c:v>
                </c:pt>
              </c:numCache>
            </c:numRef>
          </c:val>
          <c:extLst>
            <c:ext xmlns:c16="http://schemas.microsoft.com/office/drawing/2014/chart" uri="{C3380CC4-5D6E-409C-BE32-E72D297353CC}">
              <c16:uniqueId val="{00000008-60DC-4153-9F78-362156467BE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7.05</c:v>
                </c:pt>
                <c:pt idx="2">
                  <c:v>#N/A</c:v>
                </c:pt>
                <c:pt idx="3">
                  <c:v>5.01</c:v>
                </c:pt>
                <c:pt idx="4">
                  <c:v>#N/A</c:v>
                </c:pt>
                <c:pt idx="5">
                  <c:v>10.23</c:v>
                </c:pt>
                <c:pt idx="6">
                  <c:v>#N/A</c:v>
                </c:pt>
                <c:pt idx="7">
                  <c:v>7.27</c:v>
                </c:pt>
                <c:pt idx="8">
                  <c:v>#N/A</c:v>
                </c:pt>
                <c:pt idx="9">
                  <c:v>5.33</c:v>
                </c:pt>
              </c:numCache>
            </c:numRef>
          </c:val>
          <c:extLst>
            <c:ext xmlns:c16="http://schemas.microsoft.com/office/drawing/2014/chart" uri="{C3380CC4-5D6E-409C-BE32-E72D297353CC}">
              <c16:uniqueId val="{00000009-60DC-4153-9F78-362156467BEC}"/>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2126</c:v>
                </c:pt>
                <c:pt idx="5">
                  <c:v>2092</c:v>
                </c:pt>
                <c:pt idx="8">
                  <c:v>1993</c:v>
                </c:pt>
                <c:pt idx="11">
                  <c:v>2048</c:v>
                </c:pt>
                <c:pt idx="14">
                  <c:v>1810</c:v>
                </c:pt>
              </c:numCache>
            </c:numRef>
          </c:val>
          <c:extLst>
            <c:ext xmlns:c16="http://schemas.microsoft.com/office/drawing/2014/chart" uri="{C3380CC4-5D6E-409C-BE32-E72D297353CC}">
              <c16:uniqueId val="{00000000-BBF2-4492-993B-B3F1B32A15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1-BBF2-4492-993B-B3F1B32A15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BBF2-4492-993B-B3F1B32A15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BF2-4492-993B-B3F1B32A15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847</c:v>
                </c:pt>
                <c:pt idx="3">
                  <c:v>875</c:v>
                </c:pt>
                <c:pt idx="6">
                  <c:v>852</c:v>
                </c:pt>
                <c:pt idx="9">
                  <c:v>866</c:v>
                </c:pt>
                <c:pt idx="12">
                  <c:v>829</c:v>
                </c:pt>
              </c:numCache>
            </c:numRef>
          </c:val>
          <c:extLst>
            <c:ext xmlns:c16="http://schemas.microsoft.com/office/drawing/2014/chart" uri="{C3380CC4-5D6E-409C-BE32-E72D297353CC}">
              <c16:uniqueId val="{00000004-BBF2-4492-993B-B3F1B32A15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F2-4492-993B-B3F1B32A15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F2-4492-993B-B3F1B32A15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2046</c:v>
                </c:pt>
                <c:pt idx="3">
                  <c:v>1984</c:v>
                </c:pt>
                <c:pt idx="6">
                  <c:v>1896</c:v>
                </c:pt>
                <c:pt idx="9">
                  <c:v>1904</c:v>
                </c:pt>
                <c:pt idx="12">
                  <c:v>1772</c:v>
                </c:pt>
              </c:numCache>
            </c:numRef>
          </c:val>
          <c:extLst>
            <c:ext xmlns:c16="http://schemas.microsoft.com/office/drawing/2014/chart" uri="{C3380CC4-5D6E-409C-BE32-E72D297353CC}">
              <c16:uniqueId val="{00000007-BBF2-4492-993B-B3F1B32A15E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770</c:v>
                </c:pt>
                <c:pt idx="2">
                  <c:v>#N/A</c:v>
                </c:pt>
                <c:pt idx="3">
                  <c:v>#N/A</c:v>
                </c:pt>
                <c:pt idx="4">
                  <c:v>769</c:v>
                </c:pt>
                <c:pt idx="5">
                  <c:v>#N/A</c:v>
                </c:pt>
                <c:pt idx="6">
                  <c:v>#N/A</c:v>
                </c:pt>
                <c:pt idx="7">
                  <c:v>756</c:v>
                </c:pt>
                <c:pt idx="8">
                  <c:v>#N/A</c:v>
                </c:pt>
                <c:pt idx="9">
                  <c:v>#N/A</c:v>
                </c:pt>
                <c:pt idx="10">
                  <c:v>723</c:v>
                </c:pt>
                <c:pt idx="11">
                  <c:v>#N/A</c:v>
                </c:pt>
                <c:pt idx="12">
                  <c:v>#N/A</c:v>
                </c:pt>
                <c:pt idx="13">
                  <c:v>792</c:v>
                </c:pt>
                <c:pt idx="14">
                  <c:v>#N/A</c:v>
                </c:pt>
              </c:numCache>
            </c:numRef>
          </c:val>
          <c:smooth val="0"/>
          <c:extLst>
            <c:ext xmlns:c16="http://schemas.microsoft.com/office/drawing/2014/chart" uri="{C3380CC4-5D6E-409C-BE32-E72D297353CC}">
              <c16:uniqueId val="{00000008-BBF2-4492-993B-B3F1B32A15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15653</c:v>
                </c:pt>
                <c:pt idx="5">
                  <c:v>14469</c:v>
                </c:pt>
                <c:pt idx="8">
                  <c:v>13496</c:v>
                </c:pt>
                <c:pt idx="11">
                  <c:v>12251</c:v>
                </c:pt>
                <c:pt idx="14">
                  <c:v>11798</c:v>
                </c:pt>
              </c:numCache>
            </c:numRef>
          </c:val>
          <c:extLst>
            <c:ext xmlns:c16="http://schemas.microsoft.com/office/drawing/2014/chart" uri="{C3380CC4-5D6E-409C-BE32-E72D297353CC}">
              <c16:uniqueId val="{00000000-4A3F-4EE5-91BE-532317AD27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279</c:v>
                </c:pt>
                <c:pt idx="5">
                  <c:v>255</c:v>
                </c:pt>
                <c:pt idx="8">
                  <c:v>234</c:v>
                </c:pt>
                <c:pt idx="11">
                  <c:v>211</c:v>
                </c:pt>
                <c:pt idx="14">
                  <c:v>194</c:v>
                </c:pt>
              </c:numCache>
            </c:numRef>
          </c:val>
          <c:extLst>
            <c:ext xmlns:c16="http://schemas.microsoft.com/office/drawing/2014/chart" uri="{C3380CC4-5D6E-409C-BE32-E72D297353CC}">
              <c16:uniqueId val="{00000001-4A3F-4EE5-91BE-532317AD27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3561</c:v>
                </c:pt>
                <c:pt idx="5">
                  <c:v>3462</c:v>
                </c:pt>
                <c:pt idx="8">
                  <c:v>4022</c:v>
                </c:pt>
                <c:pt idx="11">
                  <c:v>4481</c:v>
                </c:pt>
                <c:pt idx="14">
                  <c:v>4739</c:v>
                </c:pt>
              </c:numCache>
            </c:numRef>
          </c:val>
          <c:extLst>
            <c:ext xmlns:c16="http://schemas.microsoft.com/office/drawing/2014/chart" uri="{C3380CC4-5D6E-409C-BE32-E72D297353CC}">
              <c16:uniqueId val="{00000002-4A3F-4EE5-91BE-532317AD27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3F-4EE5-91BE-532317AD27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3F-4EE5-91BE-532317AD27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108</c:v>
                </c:pt>
                <c:pt idx="3">
                  <c:v>106</c:v>
                </c:pt>
                <c:pt idx="6">
                  <c:v>106</c:v>
                </c:pt>
                <c:pt idx="9">
                  <c:v>106</c:v>
                </c:pt>
                <c:pt idx="12">
                  <c:v>95</c:v>
                </c:pt>
              </c:numCache>
            </c:numRef>
          </c:val>
          <c:extLst>
            <c:ext xmlns:c16="http://schemas.microsoft.com/office/drawing/2014/chart" uri="{C3380CC4-5D6E-409C-BE32-E72D297353CC}">
              <c16:uniqueId val="{00000005-4A3F-4EE5-91BE-532317AD27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2701</c:v>
                </c:pt>
                <c:pt idx="3">
                  <c:v>2483</c:v>
                </c:pt>
                <c:pt idx="6">
                  <c:v>2460</c:v>
                </c:pt>
                <c:pt idx="9">
                  <c:v>2532</c:v>
                </c:pt>
                <c:pt idx="12">
                  <c:v>2452</c:v>
                </c:pt>
              </c:numCache>
            </c:numRef>
          </c:val>
          <c:extLst>
            <c:ext xmlns:c16="http://schemas.microsoft.com/office/drawing/2014/chart" uri="{C3380CC4-5D6E-409C-BE32-E72D297353CC}">
              <c16:uniqueId val="{00000006-4A3F-4EE5-91BE-532317AD27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c:v>
                </c:pt>
                <c:pt idx="3">
                  <c:v>6</c:v>
                </c:pt>
                <c:pt idx="6">
                  <c:v>36</c:v>
                </c:pt>
                <c:pt idx="9">
                  <c:v>34</c:v>
                </c:pt>
                <c:pt idx="12">
                  <c:v>32</c:v>
                </c:pt>
              </c:numCache>
            </c:numRef>
          </c:val>
          <c:extLst>
            <c:ext xmlns:c16="http://schemas.microsoft.com/office/drawing/2014/chart" uri="{C3380CC4-5D6E-409C-BE32-E72D297353CC}">
              <c16:uniqueId val="{00000007-4A3F-4EE5-91BE-532317AD27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7333</c:v>
                </c:pt>
                <c:pt idx="3">
                  <c:v>7033</c:v>
                </c:pt>
                <c:pt idx="6">
                  <c:v>6494</c:v>
                </c:pt>
                <c:pt idx="9">
                  <c:v>5900</c:v>
                </c:pt>
                <c:pt idx="12">
                  <c:v>5269</c:v>
                </c:pt>
              </c:numCache>
            </c:numRef>
          </c:val>
          <c:extLst>
            <c:ext xmlns:c16="http://schemas.microsoft.com/office/drawing/2014/chart" uri="{C3380CC4-5D6E-409C-BE32-E72D297353CC}">
              <c16:uniqueId val="{00000008-4A3F-4EE5-91BE-532317AD27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3F-4EE5-91BE-532317AD27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15437</c:v>
                </c:pt>
                <c:pt idx="3">
                  <c:v>14396</c:v>
                </c:pt>
                <c:pt idx="6">
                  <c:v>13684</c:v>
                </c:pt>
                <c:pt idx="9">
                  <c:v>12693</c:v>
                </c:pt>
                <c:pt idx="12">
                  <c:v>12726</c:v>
                </c:pt>
              </c:numCache>
            </c:numRef>
          </c:val>
          <c:extLst>
            <c:ext xmlns:c16="http://schemas.microsoft.com/office/drawing/2014/chart" uri="{C3380CC4-5D6E-409C-BE32-E72D297353CC}">
              <c16:uniqueId val="{0000000A-4A3F-4EE5-91BE-532317AD27E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6093</c:v>
                </c:pt>
                <c:pt idx="2">
                  <c:v>#N/A</c:v>
                </c:pt>
                <c:pt idx="3">
                  <c:v>#N/A</c:v>
                </c:pt>
                <c:pt idx="4">
                  <c:v>5839</c:v>
                </c:pt>
                <c:pt idx="5">
                  <c:v>#N/A</c:v>
                </c:pt>
                <c:pt idx="6">
                  <c:v>#N/A</c:v>
                </c:pt>
                <c:pt idx="7">
                  <c:v>5028</c:v>
                </c:pt>
                <c:pt idx="8">
                  <c:v>#N/A</c:v>
                </c:pt>
                <c:pt idx="9">
                  <c:v>#N/A</c:v>
                </c:pt>
                <c:pt idx="10">
                  <c:v>4322</c:v>
                </c:pt>
                <c:pt idx="11">
                  <c:v>#N/A</c:v>
                </c:pt>
                <c:pt idx="12">
                  <c:v>#N/A</c:v>
                </c:pt>
                <c:pt idx="13">
                  <c:v>3842</c:v>
                </c:pt>
                <c:pt idx="14">
                  <c:v>#N/A</c:v>
                </c:pt>
              </c:numCache>
            </c:numRef>
          </c:val>
          <c:smooth val="0"/>
          <c:extLst>
            <c:ext xmlns:c16="http://schemas.microsoft.com/office/drawing/2014/chart" uri="{C3380CC4-5D6E-409C-BE32-E72D297353CC}">
              <c16:uniqueId val="{0000000B-4A3F-4EE5-91BE-532317AD27E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2361</c:v>
                </c:pt>
                <c:pt idx="1">
                  <c:v>2569</c:v>
                </c:pt>
                <c:pt idx="2">
                  <c:v>2679</c:v>
                </c:pt>
              </c:numCache>
            </c:numRef>
          </c:val>
          <c:extLst>
            <c:ext xmlns:c16="http://schemas.microsoft.com/office/drawing/2014/chart" uri="{C3380CC4-5D6E-409C-BE32-E72D297353CC}">
              <c16:uniqueId val="{00000000-88B5-43E5-B8D7-D5987FD054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631</c:v>
                </c:pt>
                <c:pt idx="1">
                  <c:v>632</c:v>
                </c:pt>
                <c:pt idx="2">
                  <c:v>668</c:v>
                </c:pt>
              </c:numCache>
            </c:numRef>
          </c:val>
          <c:extLst>
            <c:ext xmlns:c16="http://schemas.microsoft.com/office/drawing/2014/chart" uri="{C3380CC4-5D6E-409C-BE32-E72D297353CC}">
              <c16:uniqueId val="{00000001-88B5-43E5-B8D7-D5987FD054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3451</c:v>
                </c:pt>
                <c:pt idx="1">
                  <c:v>3693</c:v>
                </c:pt>
                <c:pt idx="2">
                  <c:v>3674</c:v>
                </c:pt>
              </c:numCache>
            </c:numRef>
          </c:val>
          <c:extLst>
            <c:ext xmlns:c16="http://schemas.microsoft.com/office/drawing/2014/chart" uri="{C3380CC4-5D6E-409C-BE32-E72D297353CC}">
              <c16:uniqueId val="{00000002-88B5-43E5-B8D7-D5987FD0545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8E7-45B2-80E7-8C743D5FA57E}"/>
              </c:ext>
            </c:extLst>
          </c:dPt>
          <c:dPt>
            <c:idx val="1"/>
            <c:bubble3D val="0"/>
            <c:extLst>
              <c:ext xmlns:c16="http://schemas.microsoft.com/office/drawing/2014/chart" uri="{C3380CC4-5D6E-409C-BE32-E72D297353CC}">
                <c16:uniqueId val="{00000001-58E7-45B2-80E7-8C743D5FA57E}"/>
              </c:ext>
            </c:extLst>
          </c:dPt>
          <c:dPt>
            <c:idx val="2"/>
            <c:bubble3D val="0"/>
            <c:extLst>
              <c:ext xmlns:c16="http://schemas.microsoft.com/office/drawing/2014/chart" uri="{C3380CC4-5D6E-409C-BE32-E72D297353CC}">
                <c16:uniqueId val="{00000002-58E7-45B2-80E7-8C743D5FA57E}"/>
              </c:ext>
            </c:extLst>
          </c:dPt>
          <c:dPt>
            <c:idx val="3"/>
            <c:bubble3D val="0"/>
            <c:extLst>
              <c:ext xmlns:c16="http://schemas.microsoft.com/office/drawing/2014/chart" uri="{C3380CC4-5D6E-409C-BE32-E72D297353CC}">
                <c16:uniqueId val="{00000003-58E7-45B2-80E7-8C743D5FA57E}"/>
              </c:ext>
            </c:extLst>
          </c:dPt>
          <c:dPt>
            <c:idx val="4"/>
            <c:bubble3D val="0"/>
            <c:extLst>
              <c:ext xmlns:c16="http://schemas.microsoft.com/office/drawing/2014/chart" uri="{C3380CC4-5D6E-409C-BE32-E72D297353CC}">
                <c16:uniqueId val="{00000004-58E7-45B2-80E7-8C743D5FA57E}"/>
              </c:ext>
            </c:extLst>
          </c:dPt>
          <c:dPt>
            <c:idx val="8"/>
            <c:bubble3D val="0"/>
            <c:extLst>
              <c:ext xmlns:c16="http://schemas.microsoft.com/office/drawing/2014/chart" uri="{C3380CC4-5D6E-409C-BE32-E72D297353CC}">
                <c16:uniqueId val="{00000005-58E7-45B2-80E7-8C743D5FA57E}"/>
              </c:ext>
            </c:extLst>
          </c:dPt>
          <c:dPt>
            <c:idx val="16"/>
            <c:bubble3D val="0"/>
            <c:extLst>
              <c:ext xmlns:c16="http://schemas.microsoft.com/office/drawing/2014/chart" uri="{C3380CC4-5D6E-409C-BE32-E72D297353CC}">
                <c16:uniqueId val="{00000006-58E7-45B2-80E7-8C743D5FA57E}"/>
              </c:ext>
            </c:extLst>
          </c:dPt>
          <c:dPt>
            <c:idx val="24"/>
            <c:bubble3D val="0"/>
            <c:extLst>
              <c:ext xmlns:c16="http://schemas.microsoft.com/office/drawing/2014/chart" uri="{C3380CC4-5D6E-409C-BE32-E72D297353CC}">
                <c16:uniqueId val="{00000007-58E7-45B2-80E7-8C743D5FA57E}"/>
              </c:ext>
            </c:extLst>
          </c:dPt>
          <c:dPt>
            <c:idx val="32"/>
            <c:bubble3D val="0"/>
            <c:extLst>
              <c:ext xmlns:c16="http://schemas.microsoft.com/office/drawing/2014/chart" uri="{C3380CC4-5D6E-409C-BE32-E72D297353CC}">
                <c16:uniqueId val="{00000008-58E7-45B2-80E7-8C743D5FA57E}"/>
              </c:ext>
            </c:extLst>
          </c:dPt>
          <c:dLbls>
            <c:dLbl>
              <c:idx val="0"/>
              <c:layout>
                <c:manualLayout>
                  <c:x val="0"/>
                  <c:y val="4.8128448625274463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8E7-45B2-80E7-8C743D5FA57E}"/>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58E7-45B2-80E7-8C743D5FA57E}"/>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58E7-45B2-80E7-8C743D5FA57E}"/>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58E7-45B2-80E7-8C743D5FA57E}"/>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58E7-45B2-80E7-8C743D5FA57E}"/>
                </c:ext>
              </c:extLst>
            </c:dLbl>
            <c:dLbl>
              <c:idx val="8"/>
              <c:layout>
                <c:manualLayout>
                  <c:x val="0"/>
                  <c:y val="-4.8128448625275287E-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8E7-45B2-80E7-8C743D5FA57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8E7-45B2-80E7-8C743D5FA57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8E7-45B2-80E7-8C743D5FA57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8E7-45B2-80E7-8C743D5FA57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75.2</c:v>
                </c:pt>
                <c:pt idx="8">
                  <c:v>75.599999999999994</c:v>
                </c:pt>
                <c:pt idx="16">
                  <c:v>76.8</c:v>
                </c:pt>
                <c:pt idx="24">
                  <c:v>77.8</c:v>
                </c:pt>
                <c:pt idx="32">
                  <c:v>77.599999999999994</c:v>
                </c:pt>
              </c:numCache>
            </c:numRef>
          </c:xVal>
          <c:yVal>
            <c:numRef>
              <c:f>公会計指標分析・財政指標組合せ分析表!$BP$51:$DC$51</c:f>
              <c:numCache>
                <c:formatCode>#,##0.0;"▲ "#,##0.0</c:formatCode>
                <c:ptCount val="40"/>
                <c:pt idx="0">
                  <c:v>104.9</c:v>
                </c:pt>
                <c:pt idx="8">
                  <c:v>99.2</c:v>
                </c:pt>
                <c:pt idx="16">
                  <c:v>81.599999999999994</c:v>
                </c:pt>
                <c:pt idx="24">
                  <c:v>75.2</c:v>
                </c:pt>
                <c:pt idx="32">
                  <c:v>65.2</c:v>
                </c:pt>
              </c:numCache>
            </c:numRef>
          </c:yVal>
          <c:smooth val="0"/>
          <c:extLst>
            <c:ext xmlns:c16="http://schemas.microsoft.com/office/drawing/2014/chart" uri="{C3380CC4-5D6E-409C-BE32-E72D297353CC}">
              <c16:uniqueId val="{00000009-58E7-45B2-80E7-8C743D5FA5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8E7-45B2-80E7-8C743D5FA57E}"/>
              </c:ext>
            </c:extLst>
          </c:dPt>
          <c:dPt>
            <c:idx val="1"/>
            <c:bubble3D val="0"/>
            <c:extLst>
              <c:ext xmlns:c16="http://schemas.microsoft.com/office/drawing/2014/chart" uri="{C3380CC4-5D6E-409C-BE32-E72D297353CC}">
                <c16:uniqueId val="{0000000B-58E7-45B2-80E7-8C743D5FA57E}"/>
              </c:ext>
            </c:extLst>
          </c:dPt>
          <c:dPt>
            <c:idx val="2"/>
            <c:bubble3D val="0"/>
            <c:extLst>
              <c:ext xmlns:c16="http://schemas.microsoft.com/office/drawing/2014/chart" uri="{C3380CC4-5D6E-409C-BE32-E72D297353CC}">
                <c16:uniqueId val="{0000000C-58E7-45B2-80E7-8C743D5FA57E}"/>
              </c:ext>
            </c:extLst>
          </c:dPt>
          <c:dPt>
            <c:idx val="3"/>
            <c:bubble3D val="0"/>
            <c:extLst>
              <c:ext xmlns:c16="http://schemas.microsoft.com/office/drawing/2014/chart" uri="{C3380CC4-5D6E-409C-BE32-E72D297353CC}">
                <c16:uniqueId val="{0000000D-58E7-45B2-80E7-8C743D5FA57E}"/>
              </c:ext>
            </c:extLst>
          </c:dPt>
          <c:dPt>
            <c:idx val="4"/>
            <c:bubble3D val="0"/>
            <c:extLst>
              <c:ext xmlns:c16="http://schemas.microsoft.com/office/drawing/2014/chart" uri="{C3380CC4-5D6E-409C-BE32-E72D297353CC}">
                <c16:uniqueId val="{0000000E-58E7-45B2-80E7-8C743D5FA57E}"/>
              </c:ext>
            </c:extLst>
          </c:dPt>
          <c:dPt>
            <c:idx val="8"/>
            <c:bubble3D val="0"/>
            <c:extLst>
              <c:ext xmlns:c16="http://schemas.microsoft.com/office/drawing/2014/chart" uri="{C3380CC4-5D6E-409C-BE32-E72D297353CC}">
                <c16:uniqueId val="{0000000F-58E7-45B2-80E7-8C743D5FA57E}"/>
              </c:ext>
            </c:extLst>
          </c:dPt>
          <c:dPt>
            <c:idx val="16"/>
            <c:bubble3D val="0"/>
            <c:extLst>
              <c:ext xmlns:c16="http://schemas.microsoft.com/office/drawing/2014/chart" uri="{C3380CC4-5D6E-409C-BE32-E72D297353CC}">
                <c16:uniqueId val="{00000010-58E7-45B2-80E7-8C743D5FA57E}"/>
              </c:ext>
            </c:extLst>
          </c:dPt>
          <c:dPt>
            <c:idx val="24"/>
            <c:bubble3D val="0"/>
            <c:extLst>
              <c:ext xmlns:c16="http://schemas.microsoft.com/office/drawing/2014/chart" uri="{C3380CC4-5D6E-409C-BE32-E72D297353CC}">
                <c16:uniqueId val="{00000011-58E7-45B2-80E7-8C743D5FA57E}"/>
              </c:ext>
            </c:extLst>
          </c:dPt>
          <c:dPt>
            <c:idx val="32"/>
            <c:bubble3D val="0"/>
            <c:extLst>
              <c:ext xmlns:c16="http://schemas.microsoft.com/office/drawing/2014/chart" uri="{C3380CC4-5D6E-409C-BE32-E72D297353CC}">
                <c16:uniqueId val="{00000012-58E7-45B2-80E7-8C743D5FA57E}"/>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8E7-45B2-80E7-8C743D5FA57E}"/>
                </c:ext>
              </c:extLst>
            </c:dLbl>
            <c:dLbl>
              <c:idx val="1"/>
              <c:delete val="1"/>
              <c:extLst>
                <c:ext xmlns:c15="http://schemas.microsoft.com/office/drawing/2012/chart" uri="{CE6537A1-D6FC-4f65-9D91-7224C49458BB}"/>
                <c:ext xmlns:c16="http://schemas.microsoft.com/office/drawing/2014/chart" uri="{C3380CC4-5D6E-409C-BE32-E72D297353CC}">
                  <c16:uniqueId val="{0000000B-58E7-45B2-80E7-8C743D5FA57E}"/>
                </c:ext>
              </c:extLst>
            </c:dLbl>
            <c:dLbl>
              <c:idx val="2"/>
              <c:delete val="1"/>
              <c:extLst>
                <c:ext xmlns:c15="http://schemas.microsoft.com/office/drawing/2012/chart" uri="{CE6537A1-D6FC-4f65-9D91-7224C49458BB}"/>
                <c:ext xmlns:c16="http://schemas.microsoft.com/office/drawing/2014/chart" uri="{C3380CC4-5D6E-409C-BE32-E72D297353CC}">
                  <c16:uniqueId val="{0000000C-58E7-45B2-80E7-8C743D5FA57E}"/>
                </c:ext>
              </c:extLst>
            </c:dLbl>
            <c:dLbl>
              <c:idx val="3"/>
              <c:delete val="1"/>
              <c:extLst>
                <c:ext xmlns:c15="http://schemas.microsoft.com/office/drawing/2012/chart" uri="{CE6537A1-D6FC-4f65-9D91-7224C49458BB}"/>
                <c:ext xmlns:c16="http://schemas.microsoft.com/office/drawing/2014/chart" uri="{C3380CC4-5D6E-409C-BE32-E72D297353CC}">
                  <c16:uniqueId val="{0000000D-58E7-45B2-80E7-8C743D5FA57E}"/>
                </c:ext>
              </c:extLst>
            </c:dLbl>
            <c:dLbl>
              <c:idx val="4"/>
              <c:delete val="1"/>
              <c:extLst>
                <c:ext xmlns:c15="http://schemas.microsoft.com/office/drawing/2012/chart" uri="{CE6537A1-D6FC-4f65-9D91-7224C49458BB}"/>
                <c:ext xmlns:c16="http://schemas.microsoft.com/office/drawing/2014/chart" uri="{C3380CC4-5D6E-409C-BE32-E72D297353CC}">
                  <c16:uniqueId val="{0000000E-58E7-45B2-80E7-8C743D5FA57E}"/>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8E7-45B2-80E7-8C743D5FA57E}"/>
                </c:ext>
              </c:extLst>
            </c:dLbl>
            <c:dLbl>
              <c:idx val="16"/>
              <c:layout>
                <c:manualLayout>
                  <c:x val="-3.1359255137876435E-2"/>
                  <c:y val="-0.10153527211214211"/>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8E7-45B2-80E7-8C743D5FA57E}"/>
                </c:ext>
              </c:extLst>
            </c:dLbl>
            <c:dLbl>
              <c:idx val="24"/>
              <c:layout>
                <c:manualLayout>
                  <c:x val="-3.2672246162591886E-2"/>
                  <c:y val="-6.596547653682624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8E7-45B2-80E7-8C743D5FA57E}"/>
                </c:ext>
              </c:extLst>
            </c:dLbl>
            <c:dLbl>
              <c:idx val="32"/>
              <c:layout>
                <c:manualLayout>
                  <c:x val="-3.2015750650234161E-2"/>
                  <c:y val="-2.671602243779996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8E7-45B2-80E7-8C743D5FA57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58E7-45B2-80E7-8C743D5FA57E}"/>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225-456F-8189-E9360DCC2EE6}"/>
              </c:ext>
            </c:extLst>
          </c:dPt>
          <c:dPt>
            <c:idx val="1"/>
            <c:bubble3D val="0"/>
            <c:extLst>
              <c:ext xmlns:c16="http://schemas.microsoft.com/office/drawing/2014/chart" uri="{C3380CC4-5D6E-409C-BE32-E72D297353CC}">
                <c16:uniqueId val="{00000001-C225-456F-8189-E9360DCC2EE6}"/>
              </c:ext>
            </c:extLst>
          </c:dPt>
          <c:dPt>
            <c:idx val="2"/>
            <c:bubble3D val="0"/>
            <c:extLst>
              <c:ext xmlns:c16="http://schemas.microsoft.com/office/drawing/2014/chart" uri="{C3380CC4-5D6E-409C-BE32-E72D297353CC}">
                <c16:uniqueId val="{00000002-C225-456F-8189-E9360DCC2EE6}"/>
              </c:ext>
            </c:extLst>
          </c:dPt>
          <c:dPt>
            <c:idx val="3"/>
            <c:bubble3D val="0"/>
            <c:extLst>
              <c:ext xmlns:c16="http://schemas.microsoft.com/office/drawing/2014/chart" uri="{C3380CC4-5D6E-409C-BE32-E72D297353CC}">
                <c16:uniqueId val="{00000003-C225-456F-8189-E9360DCC2EE6}"/>
              </c:ext>
            </c:extLst>
          </c:dPt>
          <c:dPt>
            <c:idx val="4"/>
            <c:bubble3D val="0"/>
            <c:extLst>
              <c:ext xmlns:c16="http://schemas.microsoft.com/office/drawing/2014/chart" uri="{C3380CC4-5D6E-409C-BE32-E72D297353CC}">
                <c16:uniqueId val="{00000004-C225-456F-8189-E9360DCC2EE6}"/>
              </c:ext>
            </c:extLst>
          </c:dPt>
          <c:dPt>
            <c:idx val="8"/>
            <c:bubble3D val="0"/>
            <c:extLst>
              <c:ext xmlns:c16="http://schemas.microsoft.com/office/drawing/2014/chart" uri="{C3380CC4-5D6E-409C-BE32-E72D297353CC}">
                <c16:uniqueId val="{00000005-C225-456F-8189-E9360DCC2EE6}"/>
              </c:ext>
            </c:extLst>
          </c:dPt>
          <c:dPt>
            <c:idx val="16"/>
            <c:bubble3D val="0"/>
            <c:extLst>
              <c:ext xmlns:c16="http://schemas.microsoft.com/office/drawing/2014/chart" uri="{C3380CC4-5D6E-409C-BE32-E72D297353CC}">
                <c16:uniqueId val="{00000006-C225-456F-8189-E9360DCC2EE6}"/>
              </c:ext>
            </c:extLst>
          </c:dPt>
          <c:dPt>
            <c:idx val="24"/>
            <c:bubble3D val="0"/>
            <c:extLst>
              <c:ext xmlns:c16="http://schemas.microsoft.com/office/drawing/2014/chart" uri="{C3380CC4-5D6E-409C-BE32-E72D297353CC}">
                <c16:uniqueId val="{00000007-C225-456F-8189-E9360DCC2EE6}"/>
              </c:ext>
            </c:extLst>
          </c:dPt>
          <c:dPt>
            <c:idx val="32"/>
            <c:bubble3D val="0"/>
            <c:extLst>
              <c:ext xmlns:c16="http://schemas.microsoft.com/office/drawing/2014/chart" uri="{C3380CC4-5D6E-409C-BE32-E72D297353CC}">
                <c16:uniqueId val="{00000008-C225-456F-8189-E9360DCC2EE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225-456F-8189-E9360DCC2EE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25-456F-8189-E9360DCC2EE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25-456F-8189-E9360DCC2EE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25-456F-8189-E9360DCC2EE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25-456F-8189-E9360DCC2EE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225-456F-8189-E9360DCC2EE6}"/>
                </c:ext>
              </c:extLst>
            </c:dLbl>
            <c:dLbl>
              <c:idx val="16"/>
              <c:layout>
                <c:manualLayout>
                  <c:x val="-3.2797365924149245E-2"/>
                  <c:y val="-6.0117528034319995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225-456F-8189-E9360DCC2EE6}"/>
                </c:ext>
              </c:extLst>
            </c:dLbl>
            <c:dLbl>
              <c:idx val="24"/>
              <c:layout>
                <c:manualLayout>
                  <c:x val="-3.0343319526001927E-2"/>
                  <c:y val="-6.4715766141267977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225-456F-8189-E9360DCC2EE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225-456F-8189-E9360DCC2EE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12.1</c:v>
                </c:pt>
                <c:pt idx="16">
                  <c:v>12.8</c:v>
                </c:pt>
                <c:pt idx="24">
                  <c:v>12.6</c:v>
                </c:pt>
                <c:pt idx="32">
                  <c:v>12.7</c:v>
                </c:pt>
              </c:numCache>
            </c:numRef>
          </c:xVal>
          <c:yVal>
            <c:numRef>
              <c:f>公会計指標分析・財政指標組合せ分析表!$BP$73:$DC$73</c:f>
              <c:numCache>
                <c:formatCode>#,##0.0;"▲ "#,##0.0</c:formatCode>
                <c:ptCount val="40"/>
                <c:pt idx="0">
                  <c:v>104.9</c:v>
                </c:pt>
                <c:pt idx="8">
                  <c:v>99.2</c:v>
                </c:pt>
                <c:pt idx="16">
                  <c:v>81.599999999999994</c:v>
                </c:pt>
                <c:pt idx="24">
                  <c:v>75.2</c:v>
                </c:pt>
                <c:pt idx="32">
                  <c:v>65.2</c:v>
                </c:pt>
              </c:numCache>
            </c:numRef>
          </c:yVal>
          <c:smooth val="0"/>
          <c:extLst>
            <c:ext xmlns:c16="http://schemas.microsoft.com/office/drawing/2014/chart" uri="{C3380CC4-5D6E-409C-BE32-E72D297353CC}">
              <c16:uniqueId val="{00000009-C225-456F-8189-E9360DCC2E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C225-456F-8189-E9360DCC2EE6}"/>
              </c:ext>
            </c:extLst>
          </c:dPt>
          <c:dPt>
            <c:idx val="1"/>
            <c:bubble3D val="0"/>
            <c:extLst>
              <c:ext xmlns:c16="http://schemas.microsoft.com/office/drawing/2014/chart" uri="{C3380CC4-5D6E-409C-BE32-E72D297353CC}">
                <c16:uniqueId val="{0000000B-C225-456F-8189-E9360DCC2EE6}"/>
              </c:ext>
            </c:extLst>
          </c:dPt>
          <c:dPt>
            <c:idx val="2"/>
            <c:bubble3D val="0"/>
            <c:extLst>
              <c:ext xmlns:c16="http://schemas.microsoft.com/office/drawing/2014/chart" uri="{C3380CC4-5D6E-409C-BE32-E72D297353CC}">
                <c16:uniqueId val="{0000000C-C225-456F-8189-E9360DCC2EE6}"/>
              </c:ext>
            </c:extLst>
          </c:dPt>
          <c:dPt>
            <c:idx val="3"/>
            <c:bubble3D val="0"/>
            <c:extLst>
              <c:ext xmlns:c16="http://schemas.microsoft.com/office/drawing/2014/chart" uri="{C3380CC4-5D6E-409C-BE32-E72D297353CC}">
                <c16:uniqueId val="{0000000D-C225-456F-8189-E9360DCC2EE6}"/>
              </c:ext>
            </c:extLst>
          </c:dPt>
          <c:dPt>
            <c:idx val="4"/>
            <c:bubble3D val="0"/>
            <c:extLst>
              <c:ext xmlns:c16="http://schemas.microsoft.com/office/drawing/2014/chart" uri="{C3380CC4-5D6E-409C-BE32-E72D297353CC}">
                <c16:uniqueId val="{0000000E-C225-456F-8189-E9360DCC2EE6}"/>
              </c:ext>
            </c:extLst>
          </c:dPt>
          <c:dPt>
            <c:idx val="8"/>
            <c:bubble3D val="0"/>
            <c:extLst>
              <c:ext xmlns:c16="http://schemas.microsoft.com/office/drawing/2014/chart" uri="{C3380CC4-5D6E-409C-BE32-E72D297353CC}">
                <c16:uniqueId val="{0000000F-C225-456F-8189-E9360DCC2EE6}"/>
              </c:ext>
            </c:extLst>
          </c:dPt>
          <c:dPt>
            <c:idx val="16"/>
            <c:bubble3D val="0"/>
            <c:extLst>
              <c:ext xmlns:c16="http://schemas.microsoft.com/office/drawing/2014/chart" uri="{C3380CC4-5D6E-409C-BE32-E72D297353CC}">
                <c16:uniqueId val="{00000010-C225-456F-8189-E9360DCC2EE6}"/>
              </c:ext>
            </c:extLst>
          </c:dPt>
          <c:dPt>
            <c:idx val="24"/>
            <c:bubble3D val="0"/>
            <c:extLst>
              <c:ext xmlns:c16="http://schemas.microsoft.com/office/drawing/2014/chart" uri="{C3380CC4-5D6E-409C-BE32-E72D297353CC}">
                <c16:uniqueId val="{00000011-C225-456F-8189-E9360DCC2EE6}"/>
              </c:ext>
            </c:extLst>
          </c:dPt>
          <c:dPt>
            <c:idx val="32"/>
            <c:bubble3D val="0"/>
            <c:extLst>
              <c:ext xmlns:c16="http://schemas.microsoft.com/office/drawing/2014/chart" uri="{C3380CC4-5D6E-409C-BE32-E72D297353CC}">
                <c16:uniqueId val="{00000012-C225-456F-8189-E9360DCC2EE6}"/>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225-456F-8189-E9360DCC2EE6}"/>
                </c:ext>
              </c:extLst>
            </c:dLbl>
            <c:dLbl>
              <c:idx val="1"/>
              <c:delete val="1"/>
              <c:extLst>
                <c:ext xmlns:c15="http://schemas.microsoft.com/office/drawing/2012/chart" uri="{CE6537A1-D6FC-4f65-9D91-7224C49458BB}"/>
                <c:ext xmlns:c16="http://schemas.microsoft.com/office/drawing/2014/chart" uri="{C3380CC4-5D6E-409C-BE32-E72D297353CC}">
                  <c16:uniqueId val="{0000000B-C225-456F-8189-E9360DCC2EE6}"/>
                </c:ext>
              </c:extLst>
            </c:dLbl>
            <c:dLbl>
              <c:idx val="2"/>
              <c:delete val="1"/>
              <c:extLst>
                <c:ext xmlns:c15="http://schemas.microsoft.com/office/drawing/2012/chart" uri="{CE6537A1-D6FC-4f65-9D91-7224C49458BB}"/>
                <c:ext xmlns:c16="http://schemas.microsoft.com/office/drawing/2014/chart" uri="{C3380CC4-5D6E-409C-BE32-E72D297353CC}">
                  <c16:uniqueId val="{0000000C-C225-456F-8189-E9360DCC2EE6}"/>
                </c:ext>
              </c:extLst>
            </c:dLbl>
            <c:dLbl>
              <c:idx val="3"/>
              <c:delete val="1"/>
              <c:extLst>
                <c:ext xmlns:c15="http://schemas.microsoft.com/office/drawing/2012/chart" uri="{CE6537A1-D6FC-4f65-9D91-7224C49458BB}"/>
                <c:ext xmlns:c16="http://schemas.microsoft.com/office/drawing/2014/chart" uri="{C3380CC4-5D6E-409C-BE32-E72D297353CC}">
                  <c16:uniqueId val="{0000000D-C225-456F-8189-E9360DCC2EE6}"/>
                </c:ext>
              </c:extLst>
            </c:dLbl>
            <c:dLbl>
              <c:idx val="4"/>
              <c:delete val="1"/>
              <c:extLst>
                <c:ext xmlns:c15="http://schemas.microsoft.com/office/drawing/2012/chart" uri="{CE6537A1-D6FC-4f65-9D91-7224C49458BB}"/>
                <c:ext xmlns:c16="http://schemas.microsoft.com/office/drawing/2014/chart" uri="{C3380CC4-5D6E-409C-BE32-E72D297353CC}">
                  <c16:uniqueId val="{0000000E-C225-456F-8189-E9360DCC2EE6}"/>
                </c:ext>
              </c:extLst>
            </c:dLbl>
            <c:dLbl>
              <c:idx val="8"/>
              <c:layout>
                <c:manualLayout>
                  <c:x val="-4.4905057365901176E-2"/>
                  <c:y val="-9.0797735746181107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225-456F-8189-E9360DCC2EE6}"/>
                </c:ext>
              </c:extLst>
            </c:dLbl>
            <c:dLbl>
              <c:idx val="16"/>
              <c:layout>
                <c:manualLayout>
                  <c:x val="-1.8235628084249993E-2"/>
                  <c:y val="-5.295628420166489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225-456F-8189-E9360DCC2EE6}"/>
                </c:ext>
              </c:extLst>
            </c:dLbl>
            <c:dLbl>
              <c:idx val="24"/>
              <c:layout>
                <c:manualLayout>
                  <c:x val="-3.1570342725075584E-2"/>
                  <c:y val="-3.403555842940680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225-456F-8189-E9360DCC2EE6}"/>
                </c:ext>
              </c:extLst>
            </c:dLbl>
            <c:dLbl>
              <c:idx val="32"/>
              <c:layout>
                <c:manualLayout>
                  <c:x val="-3.1570342725075584E-2"/>
                  <c:y val="-7.187700997392300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225-456F-8189-E9360DCC2EE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C225-456F-8189-E9360DCC2EE6}"/>
            </c:ext>
          </c:extLst>
        </c:ser>
        <c:dLbls>
          <c:showLegendKey val="0"/>
          <c:showVal val="1"/>
          <c:showCatName val="0"/>
          <c:showSerName val="0"/>
          <c:showPercent val="0"/>
          <c:showBubbleSize val="0"/>
        </c:dLbls>
        <c:axId val="3"/>
        <c:axId val="2"/>
      </c:scatterChart>
      <c:valAx>
        <c:axId val="3"/>
        <c:scaling>
          <c:orientation val="maxMin"/>
          <c:max val="14"/>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120"/>
          <c:min val="-3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は合併特例債の償還ピークが終了したこと等により減少傾向にあるが、広域ごみ処理施設等大型建設事業の償還が始まるため今後当面は横ばいとなる見込み。公営企業債の元利償還金に対する繰入金もピークは過ぎている。長寿命化対策にかかる借入はあるものの、今後漸減していく見込み。</a:t>
          </a:r>
        </a:p>
        <a:p>
          <a:r>
            <a:rPr kumimoji="1" lang="ja-JP" altLang="en-US" sz="1400">
              <a:latin typeface="ＭＳ ゴシック"/>
              <a:ea typeface="ＭＳ ゴシック"/>
            </a:rPr>
            <a:t>　今後も町債の新規発行の抑制、特に普通交付税措置のない地方債は発行しないこと等、徹底した地方債管理を図る。また上下水道事業における基本料金の統一による収入確保及び歳出削減等により、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広域ごみ処理施設建設のための借入れにより一般会計等に係る地方債の現在高は対前年度比で増額したものの、公営企業債等繰入見込額が減額していること、充当可能基金が増額していることから、分子は減少した。</a:t>
          </a:r>
        </a:p>
        <a:p>
          <a:r>
            <a:rPr kumimoji="1" lang="ja-JP" altLang="en-US" sz="1400">
              <a:latin typeface="ＭＳ ゴシック"/>
              <a:ea typeface="ＭＳ ゴシック"/>
            </a:rPr>
            <a:t>　人口減少による普通交付税の縮減も数値に大きく影響するため、計画的な繰上償還や新規起債発行の抑制とともに、充当可能基金の積み増しを図るなど、今後も将来負担が軽減されるよう努める。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新潟県阿賀町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年度末の基金残高は普通会計で約</a:t>
          </a:r>
          <a:r>
            <a:rPr kumimoji="1" lang="en-US" altLang="ja-JP" sz="1300">
              <a:solidFill>
                <a:schemeClr val="dk1"/>
              </a:solidFill>
              <a:effectLst/>
              <a:latin typeface="ＭＳ ゴシック"/>
              <a:ea typeface="ＭＳ ゴシック"/>
              <a:cs typeface="+mn-cs"/>
            </a:rPr>
            <a:t>70</a:t>
          </a:r>
          <a:r>
            <a:rPr kumimoji="1" lang="ja-JP" altLang="en-US" sz="1300">
              <a:solidFill>
                <a:schemeClr val="dk1"/>
              </a:solidFill>
              <a:effectLst/>
              <a:latin typeface="ＭＳ ゴシック"/>
              <a:ea typeface="ＭＳ ゴシック"/>
              <a:cs typeface="+mn-cs"/>
            </a:rPr>
            <a:t>億円となっており、前年度から約</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億円の増額となっている。</a:t>
          </a:r>
        </a:p>
        <a:p>
          <a:r>
            <a:rPr kumimoji="1" lang="ja-JP" altLang="en-US" sz="1300">
              <a:solidFill>
                <a:schemeClr val="dk1"/>
              </a:solidFill>
              <a:effectLst/>
              <a:latin typeface="ＭＳ ゴシック"/>
              <a:ea typeface="ＭＳ ゴシック"/>
              <a:cs typeface="+mn-cs"/>
            </a:rPr>
            <a:t>　・合併後、財政調整基金への積み立てを行ってきたことにより平成</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年度以降は適正水準以上の残高を確保している。</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年度末においても前年度より約</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億円増額した。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合併振興基金、過疎地域自立促進基金の計画的な充当や財政調整基金及び減債基金、町有施設建設準備基金への積立等、</a:t>
          </a:r>
        </a:p>
        <a:p>
          <a:r>
            <a:rPr kumimoji="1" lang="ja-JP" altLang="en-US" sz="1300">
              <a:solidFill>
                <a:schemeClr val="dk1"/>
              </a:solidFill>
              <a:effectLst/>
              <a:latin typeface="ＭＳ ゴシック"/>
              <a:ea typeface="ＭＳ ゴシック"/>
              <a:cs typeface="+mn-cs"/>
            </a:rPr>
            <a:t>　基金の適正管理を行い、今後の財源不足への備えや基金の使途の明確化を図る。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過疎地域持続的発展事業基金：町民が将来にわたり安全に安心して暮らすことのできる地域社会の実現を図るために必要な事業の経費に</a:t>
          </a:r>
        </a:p>
        <a:p>
          <a:r>
            <a:rPr kumimoji="1" lang="ja-JP" altLang="en-US" sz="1300">
              <a:solidFill>
                <a:schemeClr val="dk1"/>
              </a:solidFill>
              <a:effectLst/>
              <a:latin typeface="ＭＳ ゴシック"/>
              <a:ea typeface="ＭＳ ゴシック"/>
              <a:cs typeface="+mn-cs"/>
            </a:rPr>
            <a:t>　　　　　　　　　　　　　　　充てることを目的とする。</a:t>
          </a: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町有施設建設準備基金</a:t>
          </a:r>
          <a:r>
            <a:rPr kumimoji="1" lang="en-US"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：総合会館及びその他町有施設建設の資金に充てることを目的とする。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  合併振興基金              ：地域における住民の連帯の強化及び均衡ある地域振興に資するために必要な経費に充てることを目的と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する。</a:t>
          </a:r>
        </a:p>
        <a:p>
          <a:r>
            <a:rPr kumimoji="1" lang="ja-JP" altLang="en-US" sz="1300">
              <a:solidFill>
                <a:schemeClr val="dk1"/>
              </a:solidFill>
              <a:effectLst/>
              <a:latin typeface="ＭＳ ゴシック"/>
              <a:ea typeface="ＭＳ ゴシック"/>
              <a:cs typeface="+mn-cs"/>
            </a:rPr>
            <a:t>　森林環境基金              ：間伐や人材育成・担い手の確保、木材利用の促進や普及啓発等の森林整備に要する経費に充てることを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目的とする。</a:t>
          </a:r>
        </a:p>
        <a:p>
          <a:r>
            <a:rPr kumimoji="1" lang="ja-JP" altLang="en-US" sz="1300">
              <a:solidFill>
                <a:schemeClr val="dk1"/>
              </a:solidFill>
              <a:effectLst/>
              <a:latin typeface="ＭＳ ゴシック"/>
              <a:ea typeface="ＭＳ ゴシック"/>
              <a:cs typeface="+mn-cs"/>
            </a:rPr>
            <a:t>　学校施設整備基金          ：小・中学校の施設整備に要する経費に充てることを目的とする。</a:t>
          </a: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過疎地域持続的発展事業基金：地域活性化及び集落支援等ソフト事業充当のため</a:t>
          </a:r>
          <a:r>
            <a:rPr kumimoji="1" lang="en-US" altLang="ja-JP" sz="1300">
              <a:solidFill>
                <a:schemeClr val="dk1"/>
              </a:solidFill>
              <a:effectLst/>
              <a:latin typeface="ＭＳ ゴシック"/>
              <a:ea typeface="ＭＳ ゴシック"/>
              <a:cs typeface="+mn-cs"/>
            </a:rPr>
            <a:t>0.8</a:t>
          </a:r>
          <a:r>
            <a:rPr kumimoji="1" lang="ja-JP" altLang="en-US" sz="1300">
              <a:solidFill>
                <a:schemeClr val="dk1"/>
              </a:solidFill>
              <a:effectLst/>
              <a:latin typeface="ＭＳ ゴシック"/>
              <a:ea typeface="ＭＳ ゴシック"/>
              <a:cs typeface="+mn-cs"/>
            </a:rPr>
            <a:t>億円を取り崩したが、過疎対象事業借入及び運用益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で</a:t>
          </a:r>
          <a:r>
            <a:rPr kumimoji="1" lang="en-US" altLang="ja-JP" sz="1300">
              <a:solidFill>
                <a:schemeClr val="dk1"/>
              </a:solidFill>
              <a:effectLst/>
              <a:latin typeface="ＭＳ ゴシック"/>
              <a:ea typeface="ＭＳ ゴシック"/>
              <a:cs typeface="+mn-cs"/>
            </a:rPr>
            <a:t>1.84</a:t>
          </a:r>
          <a:r>
            <a:rPr kumimoji="1" lang="ja-JP" altLang="en-US" sz="1300">
              <a:solidFill>
                <a:schemeClr val="dk1"/>
              </a:solidFill>
              <a:effectLst/>
              <a:latin typeface="ＭＳ ゴシック"/>
              <a:ea typeface="ＭＳ ゴシック"/>
              <a:cs typeface="+mn-cs"/>
            </a:rPr>
            <a:t>億円を積み増しできたため、前年度末比</a:t>
          </a:r>
          <a:r>
            <a:rPr kumimoji="1" lang="en-US" altLang="ja-JP" sz="1300">
              <a:solidFill>
                <a:schemeClr val="dk1"/>
              </a:solidFill>
              <a:effectLst/>
              <a:latin typeface="ＭＳ ゴシック"/>
              <a:ea typeface="ＭＳ ゴシック"/>
              <a:cs typeface="+mn-cs"/>
            </a:rPr>
            <a:t>1.04</a:t>
          </a:r>
          <a:r>
            <a:rPr kumimoji="1" lang="ja-JP" altLang="en-US" sz="1300">
              <a:solidFill>
                <a:schemeClr val="dk1"/>
              </a:solidFill>
              <a:effectLst/>
              <a:latin typeface="ＭＳ ゴシック"/>
              <a:ea typeface="ＭＳ ゴシック"/>
              <a:cs typeface="+mn-cs"/>
            </a:rPr>
            <a:t>億円の増となった。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合併振興基金　　　　　　　：公共施設の維持修繕費や児童福祉費等に要する経費のため、</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億円取り崩した。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その他特定目的基金全体：基金条例に基づき該当事業への適正な充当を行う。また公共施設等総合管理計画に基づき実施する公共施設等</a:t>
          </a:r>
        </a:p>
        <a:p>
          <a:r>
            <a:rPr kumimoji="1" lang="ja-JP" altLang="en-US" sz="1300">
              <a:solidFill>
                <a:schemeClr val="dk1"/>
              </a:solidFill>
              <a:effectLst/>
              <a:latin typeface="ＭＳ ゴシック"/>
              <a:ea typeface="ＭＳ ゴシック"/>
              <a:cs typeface="+mn-cs"/>
            </a:rPr>
            <a:t>　の長寿命化対策など多額の負担が見込まれる財政支出に備えるため、計画的な基金の積み増しに努める。</a:t>
          </a: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年度末の基金残高は約</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億円となっており、前年度から約</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億円増額となっている。</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普通交付税の合併算定替終了や人口減少に伴う税収の減により歳入減は加速すると思われる。一方歳出は老朽化したインフラ施設管理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等縮小困難な経費が多いため、財源不足が見込まれる。適正水準とされている標準財政規模の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億円程度）の基金残高を下回ら</a:t>
          </a:r>
        </a:p>
        <a:p>
          <a:r>
            <a:rPr kumimoji="1" lang="ja-JP" altLang="en-US" sz="1300">
              <a:solidFill>
                <a:schemeClr val="dk1"/>
              </a:solidFill>
              <a:effectLst/>
              <a:latin typeface="ＭＳ ゴシック"/>
              <a:ea typeface="ＭＳ ゴシック"/>
              <a:cs typeface="+mn-cs"/>
            </a:rPr>
            <a:t>　ないよう適正な基金管理に努める。</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今後の償還財源とするため、</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千</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百万円（利息含む）積立を行った。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近隣市町との広域ごみ処理施設を建設中。</a:t>
          </a:r>
        </a:p>
        <a:p>
          <a:r>
            <a:rPr kumimoji="1" lang="ja-JP" altLang="en-US" sz="1300">
              <a:solidFill>
                <a:schemeClr val="dk1"/>
              </a:solidFill>
              <a:effectLst/>
              <a:latin typeface="ＭＳ ゴシック"/>
              <a:ea typeface="ＭＳ ゴシック"/>
              <a:cs typeface="+mn-cs"/>
            </a:rPr>
            <a:t>　建設費負担金の財源として地方債を充当しているため、償還の財源として計画的な執行に努める。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[ 77.6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対前年度比０．２ポイント低下しているものの、類似団体内平均値を１０．６ポイント越えており、公共施設等の老朽化が進んでいる。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公民館、図書館、体育館、庁舎等、ほとんどの公共施設は旧町村からの利用であり、当面は修繕と長寿命化を図りつつ継続させる予定であることから、比率は今後も上昇する見込みである。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33</xdr:row>
      <xdr:rowOff>156845</xdr:rowOff>
    </xdr:from>
    <xdr:ext cx="408940" cy="22352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95655" y="658622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7505" cy="22415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154420"/>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7505" cy="22542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57226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750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2908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E00-00003E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88900</xdr:rowOff>
    </xdr:from>
    <xdr:to>
      <xdr:col>23</xdr:col>
      <xdr:colOff>85090</xdr:colOff>
      <xdr:row>32</xdr:row>
      <xdr:rowOff>147955</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flipV="1">
          <a:off x="4760595" y="5318125"/>
          <a:ext cx="127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151765</xdr:rowOff>
    </xdr:from>
    <xdr:ext cx="403225" cy="259080"/>
    <xdr:sp macro="" textlink="">
      <xdr:nvSpPr>
        <xdr:cNvPr id="64" name="有形固定資産減価償却率最小値テキスト">
          <a:extLst>
            <a:ext uri="{FF2B5EF4-FFF2-40B4-BE49-F238E27FC236}">
              <a16:creationId xmlns:a16="http://schemas.microsoft.com/office/drawing/2014/main" id="{00000000-0008-0000-0E00-000040000000}"/>
            </a:ext>
          </a:extLst>
        </xdr:cNvPr>
        <xdr:cNvSpPr txBox="1"/>
      </xdr:nvSpPr>
      <xdr:spPr>
        <a:xfrm>
          <a:off x="4813300" y="6409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22</xdr:col>
      <xdr:colOff>187325</xdr:colOff>
      <xdr:row>32</xdr:row>
      <xdr:rowOff>147955</xdr:rowOff>
    </xdr:from>
    <xdr:to>
      <xdr:col>23</xdr:col>
      <xdr:colOff>174625</xdr:colOff>
      <xdr:row>32</xdr:row>
      <xdr:rowOff>147955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673600" y="640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35560</xdr:rowOff>
    </xdr:from>
    <xdr:ext cx="403225" cy="259080"/>
    <xdr:sp macro="" textlink="">
      <xdr:nvSpPr>
        <xdr:cNvPr id="66" name="有形固定資産減価償却率最大値テキスト">
          <a:extLst>
            <a:ext uri="{FF2B5EF4-FFF2-40B4-BE49-F238E27FC236}">
              <a16:creationId xmlns:a16="http://schemas.microsoft.com/office/drawing/2014/main" id="{00000000-0008-0000-0E00-000042000000}"/>
            </a:ext>
          </a:extLst>
        </xdr:cNvPr>
        <xdr:cNvSpPr txBox="1"/>
      </xdr:nvSpPr>
      <xdr:spPr>
        <a:xfrm>
          <a:off x="4813300" y="509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88900</xdr:rowOff>
    </xdr:from>
    <xdr:to>
      <xdr:col>23</xdr:col>
      <xdr:colOff>174625</xdr:colOff>
      <xdr:row>26</xdr:row>
      <xdr:rowOff>88900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a:off x="4673600" y="5318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24765</xdr:rowOff>
    </xdr:from>
    <xdr:ext cx="403225" cy="259080"/>
    <xdr:sp macro="" textlink="">
      <xdr:nvSpPr>
        <xdr:cNvPr id="68" name="有形固定資産減価償却率平均値テキスト">
          <a:extLst>
            <a:ext uri="{FF2B5EF4-FFF2-40B4-BE49-F238E27FC236}">
              <a16:creationId xmlns:a16="http://schemas.microsoft.com/office/drawing/2014/main" id="{00000000-0008-0000-0E00-000044000000}"/>
            </a:ext>
          </a:extLst>
        </xdr:cNvPr>
        <xdr:cNvSpPr txBox="1"/>
      </xdr:nvSpPr>
      <xdr:spPr>
        <a:xfrm>
          <a:off x="4813300" y="576834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3810</xdr:rowOff>
    </xdr:from>
    <xdr:to>
      <xdr:col>19</xdr:col>
      <xdr:colOff>187325</xdr:colOff>
      <xdr:row>30</xdr:row>
      <xdr:rowOff>105410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4000500" y="591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156210</xdr:rowOff>
    </xdr:from>
    <xdr:to>
      <xdr:col>15</xdr:col>
      <xdr:colOff>187325</xdr:colOff>
      <xdr:row>30</xdr:row>
      <xdr:rowOff>86360</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3238500" y="589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109220</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00000000-0008-0000-0E00-000048000000}"/>
            </a:ext>
          </a:extLst>
        </xdr:cNvPr>
        <xdr:cNvSpPr/>
      </xdr:nvSpPr>
      <xdr:spPr>
        <a:xfrm>
          <a:off x="2476500" y="58527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52705</xdr:rowOff>
    </xdr:from>
    <xdr:to>
      <xdr:col>7</xdr:col>
      <xdr:colOff>187325</xdr:colOff>
      <xdr:row>29</xdr:row>
      <xdr:rowOff>154940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1714500" y="57962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00000000-0008-0000-0E00-00004D000000}"/>
            </a:ext>
          </a:extLst>
        </xdr:cNvPr>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59055</xdr:rowOff>
    </xdr:from>
    <xdr:to>
      <xdr:col>23</xdr:col>
      <xdr:colOff>136525</xdr:colOff>
      <xdr:row>31</xdr:row>
      <xdr:rowOff>160655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47117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37465</xdr:rowOff>
    </xdr:from>
    <xdr:ext cx="403225" cy="259080"/>
    <xdr:sp macro="" textlink="">
      <xdr:nvSpPr>
        <xdr:cNvPr id="80" name="有形固定資産減価償却率該当値テキスト">
          <a:extLst>
            <a:ext uri="{FF2B5EF4-FFF2-40B4-BE49-F238E27FC236}">
              <a16:creationId xmlns:a16="http://schemas.microsoft.com/office/drawing/2014/main" id="{00000000-0008-0000-0E00-000050000000}"/>
            </a:ext>
          </a:extLst>
        </xdr:cNvPr>
        <xdr:cNvSpPr txBox="1"/>
      </xdr:nvSpPr>
      <xdr:spPr>
        <a:xfrm>
          <a:off x="4813300" y="6123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63500</xdr:rowOff>
    </xdr:from>
    <xdr:to>
      <xdr:col>19</xdr:col>
      <xdr:colOff>187325</xdr:colOff>
      <xdr:row>31</xdr:row>
      <xdr:rowOff>165100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4000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109855</xdr:rowOff>
    </xdr:from>
    <xdr:to>
      <xdr:col>23</xdr:col>
      <xdr:colOff>85725</xdr:colOff>
      <xdr:row>31</xdr:row>
      <xdr:rowOff>114300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flipV="1">
          <a:off x="4051300" y="6196330"/>
          <a:ext cx="711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41910</xdr:rowOff>
    </xdr:from>
    <xdr:to>
      <xdr:col>15</xdr:col>
      <xdr:colOff>187325</xdr:colOff>
      <xdr:row>31</xdr:row>
      <xdr:rowOff>143510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32385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92710</xdr:rowOff>
    </xdr:from>
    <xdr:to>
      <xdr:col>19</xdr:col>
      <xdr:colOff>136525</xdr:colOff>
      <xdr:row>31</xdr:row>
      <xdr:rowOff>114300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3289300" y="6179185"/>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15875</xdr:rowOff>
    </xdr:from>
    <xdr:to>
      <xdr:col>11</xdr:col>
      <xdr:colOff>187325</xdr:colOff>
      <xdr:row>31</xdr:row>
      <xdr:rowOff>117475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2476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66675</xdr:rowOff>
    </xdr:from>
    <xdr:to>
      <xdr:col>15</xdr:col>
      <xdr:colOff>136525</xdr:colOff>
      <xdr:row>31</xdr:row>
      <xdr:rowOff>92710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2527300" y="615315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7620</xdr:rowOff>
    </xdr:from>
    <xdr:to>
      <xdr:col>7</xdr:col>
      <xdr:colOff>187325</xdr:colOff>
      <xdr:row>31</xdr:row>
      <xdr:rowOff>109220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1714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58420</xdr:rowOff>
    </xdr:from>
    <xdr:to>
      <xdr:col>11</xdr:col>
      <xdr:colOff>136525</xdr:colOff>
      <xdr:row>31</xdr:row>
      <xdr:rowOff>66675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1765300" y="6144895"/>
          <a:ext cx="762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28</xdr:row>
      <xdr:rowOff>121920</xdr:rowOff>
    </xdr:from>
    <xdr:ext cx="403225" cy="257175"/>
    <xdr:sp macro="" textlink="">
      <xdr:nvSpPr>
        <xdr:cNvPr id="89" name="n_1aveValue有形固定資産減価償却率">
          <a:extLst>
            <a:ext uri="{FF2B5EF4-FFF2-40B4-BE49-F238E27FC236}">
              <a16:creationId xmlns:a16="http://schemas.microsoft.com/office/drawing/2014/main" id="{00000000-0008-0000-0E00-000059000000}"/>
            </a:ext>
          </a:extLst>
        </xdr:cNvPr>
        <xdr:cNvSpPr txBox="1"/>
      </xdr:nvSpPr>
      <xdr:spPr>
        <a:xfrm>
          <a:off x="3836035" y="5694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102870</xdr:rowOff>
    </xdr:from>
    <xdr:ext cx="403225" cy="259080"/>
    <xdr:sp macro="" textlink="">
      <xdr:nvSpPr>
        <xdr:cNvPr id="90" name="n_2aveValue有形固定資産減価償却率">
          <a:extLst>
            <a:ext uri="{FF2B5EF4-FFF2-40B4-BE49-F238E27FC236}">
              <a16:creationId xmlns:a16="http://schemas.microsoft.com/office/drawing/2014/main" id="{00000000-0008-0000-0E00-00005A000000}"/>
            </a:ext>
          </a:extLst>
        </xdr:cNvPr>
        <xdr:cNvSpPr txBox="1"/>
      </xdr:nvSpPr>
      <xdr:spPr>
        <a:xfrm>
          <a:off x="3086735" y="5674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55245</xdr:rowOff>
    </xdr:from>
    <xdr:ext cx="403225" cy="257175"/>
    <xdr:sp macro="" textlink="">
      <xdr:nvSpPr>
        <xdr:cNvPr id="91" name="n_3aveValue有形固定資産減価償却率">
          <a:extLst>
            <a:ext uri="{FF2B5EF4-FFF2-40B4-BE49-F238E27FC236}">
              <a16:creationId xmlns:a16="http://schemas.microsoft.com/office/drawing/2014/main" id="{00000000-0008-0000-0E00-00005B000000}"/>
            </a:ext>
          </a:extLst>
        </xdr:cNvPr>
        <xdr:cNvSpPr txBox="1"/>
      </xdr:nvSpPr>
      <xdr:spPr>
        <a:xfrm>
          <a:off x="2324735" y="5627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170815</xdr:rowOff>
    </xdr:from>
    <xdr:ext cx="403225" cy="258445"/>
    <xdr:sp macro="" textlink="">
      <xdr:nvSpPr>
        <xdr:cNvPr id="92" name="n_4aveValue有形固定資産減価償却率">
          <a:extLst>
            <a:ext uri="{FF2B5EF4-FFF2-40B4-BE49-F238E27FC236}">
              <a16:creationId xmlns:a16="http://schemas.microsoft.com/office/drawing/2014/main" id="{00000000-0008-0000-0E00-00005C000000}"/>
            </a:ext>
          </a:extLst>
        </xdr:cNvPr>
        <xdr:cNvSpPr txBox="1"/>
      </xdr:nvSpPr>
      <xdr:spPr>
        <a:xfrm>
          <a:off x="1562735" y="55714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156210</xdr:rowOff>
    </xdr:from>
    <xdr:ext cx="403225" cy="257175"/>
    <xdr:sp macro="" textlink="">
      <xdr:nvSpPr>
        <xdr:cNvPr id="93" name="n_1mainValue有形固定資産減価償却率">
          <a:extLst>
            <a:ext uri="{FF2B5EF4-FFF2-40B4-BE49-F238E27FC236}">
              <a16:creationId xmlns:a16="http://schemas.microsoft.com/office/drawing/2014/main" id="{00000000-0008-0000-0E00-00005D000000}"/>
            </a:ext>
          </a:extLst>
        </xdr:cNvPr>
        <xdr:cNvSpPr txBox="1"/>
      </xdr:nvSpPr>
      <xdr:spPr>
        <a:xfrm>
          <a:off x="3836035" y="62426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134620</xdr:rowOff>
    </xdr:from>
    <xdr:ext cx="403225" cy="257175"/>
    <xdr:sp macro="" textlink="">
      <xdr:nvSpPr>
        <xdr:cNvPr id="94" name="n_2mainValue有形固定資産減価償却率">
          <a:extLst>
            <a:ext uri="{FF2B5EF4-FFF2-40B4-BE49-F238E27FC236}">
              <a16:creationId xmlns:a16="http://schemas.microsoft.com/office/drawing/2014/main" id="{00000000-0008-0000-0E00-00005E000000}"/>
            </a:ext>
          </a:extLst>
        </xdr:cNvPr>
        <xdr:cNvSpPr txBox="1"/>
      </xdr:nvSpPr>
      <xdr:spPr>
        <a:xfrm>
          <a:off x="3086735" y="6221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109220</xdr:rowOff>
    </xdr:from>
    <xdr:ext cx="403225" cy="257175"/>
    <xdr:sp macro="" textlink="">
      <xdr:nvSpPr>
        <xdr:cNvPr id="95" name="n_3mainValue有形固定資産減価償却率">
          <a:extLst>
            <a:ext uri="{FF2B5EF4-FFF2-40B4-BE49-F238E27FC236}">
              <a16:creationId xmlns:a16="http://schemas.microsoft.com/office/drawing/2014/main" id="{00000000-0008-0000-0E00-00005F000000}"/>
            </a:ext>
          </a:extLst>
        </xdr:cNvPr>
        <xdr:cNvSpPr txBox="1"/>
      </xdr:nvSpPr>
      <xdr:spPr>
        <a:xfrm>
          <a:off x="2324735" y="61956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100330</xdr:rowOff>
    </xdr:from>
    <xdr:ext cx="403225" cy="257175"/>
    <xdr:sp macro="" textlink="">
      <xdr:nvSpPr>
        <xdr:cNvPr id="96" name="n_4mainValue有形固定資産減価償却率">
          <a:extLst>
            <a:ext uri="{FF2B5EF4-FFF2-40B4-BE49-F238E27FC236}">
              <a16:creationId xmlns:a16="http://schemas.microsoft.com/office/drawing/2014/main" id="{00000000-0008-0000-0E00-000060000000}"/>
            </a:ext>
          </a:extLst>
        </xdr:cNvPr>
        <xdr:cNvSpPr txBox="1"/>
      </xdr:nvSpPr>
      <xdr:spPr>
        <a:xfrm>
          <a:off x="1562735" y="61868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[ 498.4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63/81</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県平均は下回っており、前年度比で１０．４ポイント減少しているものの、類似団体内平均値で１８３．０ポイント上回っている。</a:t>
          </a:r>
        </a:p>
        <a:p>
          <a:r>
            <a:rPr kumimoji="1" lang="ja-JP" altLang="en-US" sz="1100">
              <a:latin typeface="ＭＳ Ｐゴシック"/>
              <a:ea typeface="ＭＳ Ｐゴシック"/>
            </a:rPr>
            <a:t>　債務償還が進み、比率は年々改善し、類似団体内平均値との差も小さくなってきた。引き続き地方債借入額の抑制と、交付税算入率の高い優良債以外は借入しないといった起債管理が必要だが、今後小中学校の長寿命化に伴う改修の予定があり、比率は横ばいで移行する見込み。</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40640</xdr:rowOff>
    </xdr:from>
    <xdr:ext cx="482600" cy="22352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756900" y="629856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30</xdr:row>
      <xdr:rowOff>23495</xdr:rowOff>
    </xdr:from>
    <xdr:ext cx="482600" cy="22542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E00-00007C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111125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14793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114935</xdr:rowOff>
    </xdr:from>
    <xdr:ext cx="558800" cy="259080"/>
    <xdr:sp macro="" textlink="">
      <xdr:nvSpPr>
        <xdr:cNvPr id="126" name="債務償還比率最小値テキスト">
          <a:extLst>
            <a:ext uri="{FF2B5EF4-FFF2-40B4-BE49-F238E27FC236}">
              <a16:creationId xmlns:a16="http://schemas.microsoft.com/office/drawing/2014/main" id="{00000000-0008-0000-0E00-00007E000000}"/>
            </a:ext>
          </a:extLst>
        </xdr:cNvPr>
        <xdr:cNvSpPr txBox="1"/>
      </xdr:nvSpPr>
      <xdr:spPr>
        <a:xfrm>
          <a:off x="14846300" y="6544310"/>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1,706.0</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111125</xdr:rowOff>
    </xdr:from>
    <xdr:to>
      <xdr:col>76</xdr:col>
      <xdr:colOff>111125</xdr:colOff>
      <xdr:row>33</xdr:row>
      <xdr:rowOff>111125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4706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8455" cy="257175"/>
    <xdr:sp macro="" textlink="">
      <xdr:nvSpPr>
        <xdr:cNvPr id="128" name="債務償還比率最大値テキスト">
          <a:extLst>
            <a:ext uri="{FF2B5EF4-FFF2-40B4-BE49-F238E27FC236}">
              <a16:creationId xmlns:a16="http://schemas.microsoft.com/office/drawing/2014/main" id="{00000000-0008-0000-0E00-000080000000}"/>
            </a:ext>
          </a:extLst>
        </xdr:cNvPr>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111125</xdr:rowOff>
    </xdr:from>
    <xdr:ext cx="467995" cy="257175"/>
    <xdr:sp macro="" textlink="">
      <xdr:nvSpPr>
        <xdr:cNvPr id="130" name="債務償還比率平均値テキスト">
          <a:extLst>
            <a:ext uri="{FF2B5EF4-FFF2-40B4-BE49-F238E27FC236}">
              <a16:creationId xmlns:a16="http://schemas.microsoft.com/office/drawing/2014/main" id="{00000000-0008-0000-0E00-000082000000}"/>
            </a:ext>
          </a:extLst>
        </xdr:cNvPr>
        <xdr:cNvSpPr txBox="1"/>
      </xdr:nvSpPr>
      <xdr:spPr>
        <a:xfrm>
          <a:off x="14846300" y="534035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27</xdr:row>
      <xdr:rowOff>88265</xdr:rowOff>
    </xdr:from>
    <xdr:to>
      <xdr:col>76</xdr:col>
      <xdr:colOff>73025</xdr:colOff>
      <xdr:row>28</xdr:row>
      <xdr:rowOff>18415</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14744700" y="548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100965</xdr:rowOff>
    </xdr:from>
    <xdr:to>
      <xdr:col>72</xdr:col>
      <xdr:colOff>123825</xdr:colOff>
      <xdr:row>28</xdr:row>
      <xdr:rowOff>31115</xdr:rowOff>
    </xdr:to>
    <xdr:sp macro="" textlink="">
      <xdr:nvSpPr>
        <xdr:cNvPr id="132" name="フローチャート: 判断 131">
          <a:extLst>
            <a:ext uri="{FF2B5EF4-FFF2-40B4-BE49-F238E27FC236}">
              <a16:creationId xmlns:a16="http://schemas.microsoft.com/office/drawing/2014/main" id="{00000000-0008-0000-0E00-000084000000}"/>
            </a:ext>
          </a:extLst>
        </xdr:cNvPr>
        <xdr:cNvSpPr/>
      </xdr:nvSpPr>
      <xdr:spPr>
        <a:xfrm>
          <a:off x="14033500" y="55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94615</xdr:rowOff>
    </xdr:from>
    <xdr:to>
      <xdr:col>68</xdr:col>
      <xdr:colOff>123825</xdr:colOff>
      <xdr:row>28</xdr:row>
      <xdr:rowOff>24765</xdr:rowOff>
    </xdr:to>
    <xdr:sp macro="" textlink="">
      <xdr:nvSpPr>
        <xdr:cNvPr id="133" name="フローチャート: 判断 132">
          <a:extLst>
            <a:ext uri="{FF2B5EF4-FFF2-40B4-BE49-F238E27FC236}">
              <a16:creationId xmlns:a16="http://schemas.microsoft.com/office/drawing/2014/main" id="{00000000-0008-0000-0E00-000085000000}"/>
            </a:ext>
          </a:extLst>
        </xdr:cNvPr>
        <xdr:cNvSpPr/>
      </xdr:nvSpPr>
      <xdr:spPr>
        <a:xfrm>
          <a:off x="13271500" y="54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4445</xdr:rowOff>
    </xdr:from>
    <xdr:to>
      <xdr:col>64</xdr:col>
      <xdr:colOff>123825</xdr:colOff>
      <xdr:row>28</xdr:row>
      <xdr:rowOff>106045</xdr:rowOff>
    </xdr:to>
    <xdr:sp macro="" textlink="">
      <xdr:nvSpPr>
        <xdr:cNvPr id="134" name="フローチャート: 判断 133">
          <a:extLst>
            <a:ext uri="{FF2B5EF4-FFF2-40B4-BE49-F238E27FC236}">
              <a16:creationId xmlns:a16="http://schemas.microsoft.com/office/drawing/2014/main" id="{00000000-0008-0000-0E00-000086000000}"/>
            </a:ext>
          </a:extLst>
        </xdr:cNvPr>
        <xdr:cNvSpPr/>
      </xdr:nvSpPr>
      <xdr:spPr>
        <a:xfrm>
          <a:off x="12509500" y="55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60960</xdr:rowOff>
    </xdr:from>
    <xdr:to>
      <xdr:col>60</xdr:col>
      <xdr:colOff>123825</xdr:colOff>
      <xdr:row>28</xdr:row>
      <xdr:rowOff>162560</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1747500" y="56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7" name="テキスト ボックス 136">
          <a:extLst>
            <a:ext uri="{FF2B5EF4-FFF2-40B4-BE49-F238E27FC236}">
              <a16:creationId xmlns:a16="http://schemas.microsoft.com/office/drawing/2014/main" id="{00000000-0008-0000-0E00-000089000000}"/>
            </a:ext>
          </a:extLst>
        </xdr:cNvPr>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9" name="テキスト ボックス 138">
          <a:extLst>
            <a:ext uri="{FF2B5EF4-FFF2-40B4-BE49-F238E27FC236}">
              <a16:creationId xmlns:a16="http://schemas.microsoft.com/office/drawing/2014/main" id="{00000000-0008-0000-0E00-00008B000000}"/>
            </a:ext>
          </a:extLst>
        </xdr:cNvPr>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48895</xdr:rowOff>
    </xdr:from>
    <xdr:to>
      <xdr:col>76</xdr:col>
      <xdr:colOff>73025</xdr:colOff>
      <xdr:row>28</xdr:row>
      <xdr:rowOff>150495</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14744700" y="56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27305</xdr:rowOff>
    </xdr:from>
    <xdr:ext cx="467995" cy="259080"/>
    <xdr:sp macro="" textlink="">
      <xdr:nvSpPr>
        <xdr:cNvPr id="142" name="債務償還比率該当値テキスト">
          <a:extLst>
            <a:ext uri="{FF2B5EF4-FFF2-40B4-BE49-F238E27FC236}">
              <a16:creationId xmlns:a16="http://schemas.microsoft.com/office/drawing/2014/main" id="{00000000-0008-0000-0E00-00008E000000}"/>
            </a:ext>
          </a:extLst>
        </xdr:cNvPr>
        <xdr:cNvSpPr txBox="1"/>
      </xdr:nvSpPr>
      <xdr:spPr>
        <a:xfrm>
          <a:off x="14846300" y="5599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55880</xdr:rowOff>
    </xdr:from>
    <xdr:to>
      <xdr:col>72</xdr:col>
      <xdr:colOff>123825</xdr:colOff>
      <xdr:row>28</xdr:row>
      <xdr:rowOff>157480</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14033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99695</xdr:rowOff>
    </xdr:from>
    <xdr:to>
      <xdr:col>76</xdr:col>
      <xdr:colOff>22225</xdr:colOff>
      <xdr:row>28</xdr:row>
      <xdr:rowOff>106680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14084300" y="5671820"/>
          <a:ext cx="711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86360</xdr:rowOff>
    </xdr:from>
    <xdr:to>
      <xdr:col>68</xdr:col>
      <xdr:colOff>123825</xdr:colOff>
      <xdr:row>29</xdr:row>
      <xdr:rowOff>15875</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32715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106680</xdr:rowOff>
    </xdr:from>
    <xdr:to>
      <xdr:col>72</xdr:col>
      <xdr:colOff>73025</xdr:colOff>
      <xdr:row>28</xdr:row>
      <xdr:rowOff>136525</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13322300" y="5678805"/>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127635</xdr:rowOff>
    </xdr:from>
    <xdr:to>
      <xdr:col>64</xdr:col>
      <xdr:colOff>123825</xdr:colOff>
      <xdr:row>29</xdr:row>
      <xdr:rowOff>57785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25095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136525</xdr:rowOff>
    </xdr:from>
    <xdr:to>
      <xdr:col>68</xdr:col>
      <xdr:colOff>73025</xdr:colOff>
      <xdr:row>29</xdr:row>
      <xdr:rowOff>6985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12560300" y="5708650"/>
          <a:ext cx="762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132080</xdr:rowOff>
    </xdr:from>
    <xdr:to>
      <xdr:col>60</xdr:col>
      <xdr:colOff>123825</xdr:colOff>
      <xdr:row>29</xdr:row>
      <xdr:rowOff>61595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1747500" y="5704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6985</xdr:rowOff>
    </xdr:from>
    <xdr:to>
      <xdr:col>64</xdr:col>
      <xdr:colOff>73025</xdr:colOff>
      <xdr:row>29</xdr:row>
      <xdr:rowOff>10795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1798300" y="575056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26</xdr:row>
      <xdr:rowOff>47625</xdr:rowOff>
    </xdr:from>
    <xdr:ext cx="467995" cy="259080"/>
    <xdr:sp macro="" textlink="">
      <xdr:nvSpPr>
        <xdr:cNvPr id="151" name="n_1aveValue債務償還比率">
          <a:extLst>
            <a:ext uri="{FF2B5EF4-FFF2-40B4-BE49-F238E27FC236}">
              <a16:creationId xmlns:a16="http://schemas.microsoft.com/office/drawing/2014/main" id="{00000000-0008-0000-0E00-000097000000}"/>
            </a:ext>
          </a:extLst>
        </xdr:cNvPr>
        <xdr:cNvSpPr txBox="1"/>
      </xdr:nvSpPr>
      <xdr:spPr>
        <a:xfrm>
          <a:off x="13836650" y="5276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333.3</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26</xdr:row>
      <xdr:rowOff>41275</xdr:rowOff>
    </xdr:from>
    <xdr:ext cx="467995" cy="257175"/>
    <xdr:sp macro="" textlink="">
      <xdr:nvSpPr>
        <xdr:cNvPr id="152" name="n_2aveValue債務償還比率">
          <a:extLst>
            <a:ext uri="{FF2B5EF4-FFF2-40B4-BE49-F238E27FC236}">
              <a16:creationId xmlns:a16="http://schemas.microsoft.com/office/drawing/2014/main" id="{00000000-0008-0000-0E00-000098000000}"/>
            </a:ext>
          </a:extLst>
        </xdr:cNvPr>
        <xdr:cNvSpPr txBox="1"/>
      </xdr:nvSpPr>
      <xdr:spPr>
        <a:xfrm>
          <a:off x="13087350" y="5270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26</xdr:row>
      <xdr:rowOff>122555</xdr:rowOff>
    </xdr:from>
    <xdr:ext cx="467995" cy="257175"/>
    <xdr:sp macro="" textlink="">
      <xdr:nvSpPr>
        <xdr:cNvPr id="153" name="n_3aveValue債務償還比率">
          <a:extLst>
            <a:ext uri="{FF2B5EF4-FFF2-40B4-BE49-F238E27FC236}">
              <a16:creationId xmlns:a16="http://schemas.microsoft.com/office/drawing/2014/main" id="{00000000-0008-0000-0E00-000099000000}"/>
            </a:ext>
          </a:extLst>
        </xdr:cNvPr>
        <xdr:cNvSpPr txBox="1"/>
      </xdr:nvSpPr>
      <xdr:spPr>
        <a:xfrm>
          <a:off x="12325350" y="53517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27</xdr:row>
      <xdr:rowOff>7620</xdr:rowOff>
    </xdr:from>
    <xdr:ext cx="467995" cy="257175"/>
    <xdr:sp macro="" textlink="">
      <xdr:nvSpPr>
        <xdr:cNvPr id="154" name="n_4aveValue債務償還比率">
          <a:extLst>
            <a:ext uri="{FF2B5EF4-FFF2-40B4-BE49-F238E27FC236}">
              <a16:creationId xmlns:a16="http://schemas.microsoft.com/office/drawing/2014/main" id="{00000000-0008-0000-0E00-00009A000000}"/>
            </a:ext>
          </a:extLst>
        </xdr:cNvPr>
        <xdr:cNvSpPr txBox="1"/>
      </xdr:nvSpPr>
      <xdr:spPr>
        <a:xfrm>
          <a:off x="11563350" y="54082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148590</xdr:rowOff>
    </xdr:from>
    <xdr:ext cx="467995" cy="259080"/>
    <xdr:sp macro="" textlink="">
      <xdr:nvSpPr>
        <xdr:cNvPr id="155" name="n_1mainValue債務償還比率">
          <a:extLst>
            <a:ext uri="{FF2B5EF4-FFF2-40B4-BE49-F238E27FC236}">
              <a16:creationId xmlns:a16="http://schemas.microsoft.com/office/drawing/2014/main" id="{00000000-0008-0000-0E00-00009B000000}"/>
            </a:ext>
          </a:extLst>
        </xdr:cNvPr>
        <xdr:cNvSpPr txBox="1"/>
      </xdr:nvSpPr>
      <xdr:spPr>
        <a:xfrm>
          <a:off x="13836650" y="57207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508.8</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6985</xdr:rowOff>
    </xdr:from>
    <xdr:ext cx="467995" cy="257175"/>
    <xdr:sp macro="" textlink="">
      <xdr:nvSpPr>
        <xdr:cNvPr id="156" name="n_2mainValue債務償還比率">
          <a:extLst>
            <a:ext uri="{FF2B5EF4-FFF2-40B4-BE49-F238E27FC236}">
              <a16:creationId xmlns:a16="http://schemas.microsoft.com/office/drawing/2014/main" id="{00000000-0008-0000-0E00-00009C000000}"/>
            </a:ext>
          </a:extLst>
        </xdr:cNvPr>
        <xdr:cNvSpPr txBox="1"/>
      </xdr:nvSpPr>
      <xdr:spPr>
        <a:xfrm>
          <a:off x="13087350" y="57505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48895</xdr:rowOff>
    </xdr:from>
    <xdr:ext cx="467995" cy="259080"/>
    <xdr:sp macro="" textlink="">
      <xdr:nvSpPr>
        <xdr:cNvPr id="157" name="n_3mainValue債務償還比率">
          <a:extLst>
            <a:ext uri="{FF2B5EF4-FFF2-40B4-BE49-F238E27FC236}">
              <a16:creationId xmlns:a16="http://schemas.microsoft.com/office/drawing/2014/main" id="{00000000-0008-0000-0E00-00009D000000}"/>
            </a:ext>
          </a:extLst>
        </xdr:cNvPr>
        <xdr:cNvSpPr txBox="1"/>
      </xdr:nvSpPr>
      <xdr:spPr>
        <a:xfrm>
          <a:off x="12325350" y="5792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52705</xdr:rowOff>
    </xdr:from>
    <xdr:ext cx="467995" cy="257175"/>
    <xdr:sp macro="" textlink="">
      <xdr:nvSpPr>
        <xdr:cNvPr id="158" name="n_4mainValue債務償還比率">
          <a:extLst>
            <a:ext uri="{FF2B5EF4-FFF2-40B4-BE49-F238E27FC236}">
              <a16:creationId xmlns:a16="http://schemas.microsoft.com/office/drawing/2014/main" id="{00000000-0008-0000-0E00-00009E000000}"/>
            </a:ext>
          </a:extLst>
        </xdr:cNvPr>
        <xdr:cNvSpPr txBox="1"/>
      </xdr:nvSpPr>
      <xdr:spPr>
        <a:xfrm>
          <a:off x="11563350" y="57962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545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94045"/>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26670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7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154940</xdr:rowOff>
    </xdr:from>
    <xdr:ext cx="405130" cy="257175"/>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69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9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53340</xdr:rowOff>
    </xdr:from>
    <xdr:ext cx="405130" cy="257175"/>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684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635</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344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29210</xdr:rowOff>
    </xdr:from>
    <xdr:to>
      <xdr:col>24</xdr:col>
      <xdr:colOff>63500</xdr:colOff>
      <xdr:row>38</xdr:row>
      <xdr:rowOff>32385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65443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127635</xdr:rowOff>
    </xdr:from>
    <xdr:to>
      <xdr:col>19</xdr:col>
      <xdr:colOff>177800</xdr:colOff>
      <xdr:row>38</xdr:row>
      <xdr:rowOff>32385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4712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80645</xdr:rowOff>
    </xdr:from>
    <xdr:to>
      <xdr:col>10</xdr:col>
      <xdr:colOff>165100</xdr:colOff>
      <xdr:row>38</xdr:row>
      <xdr:rowOff>10795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127635</xdr:rowOff>
    </xdr:from>
    <xdr:to>
      <xdr:col>15</xdr:col>
      <xdr:colOff>50800</xdr:colOff>
      <xdr:row>37</xdr:row>
      <xdr:rowOff>132080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2019300" y="6471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76835</xdr:rowOff>
    </xdr:from>
    <xdr:to>
      <xdr:col>6</xdr:col>
      <xdr:colOff>38100</xdr:colOff>
      <xdr:row>38</xdr:row>
      <xdr:rowOff>6985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127635</xdr:rowOff>
    </xdr:from>
    <xdr:to>
      <xdr:col>10</xdr:col>
      <xdr:colOff>114300</xdr:colOff>
      <xdr:row>37</xdr:row>
      <xdr:rowOff>132080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471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167640</xdr:rowOff>
    </xdr:from>
    <xdr:ext cx="405130" cy="257175"/>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682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148590</xdr:rowOff>
    </xdr:from>
    <xdr:ext cx="403225"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63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102870</xdr:rowOff>
    </xdr:from>
    <xdr:ext cx="403225" cy="25908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617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8255</xdr:rowOff>
    </xdr:from>
    <xdr:ext cx="403225" cy="25717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1804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99695</xdr:rowOff>
    </xdr:from>
    <xdr:ext cx="405130" cy="25717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2718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23495</xdr:rowOff>
    </xdr:from>
    <xdr:ext cx="403225"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195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27305</xdr:rowOff>
    </xdr:from>
    <xdr:ext cx="403225" cy="25908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199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169545</xdr:rowOff>
    </xdr:from>
    <xdr:ext cx="403225" cy="257175"/>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5131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17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4985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3725" cy="25717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08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41</xdr:row>
      <xdr:rowOff>144780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751195"/>
          <a:ext cx="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148590</xdr:rowOff>
    </xdr:from>
    <xdr:ext cx="469900" cy="259080"/>
    <xdr:sp macro="" textlink="">
      <xdr:nvSpPr>
        <xdr:cNvPr id="117" name="【道路】&#10;一人当たり延長最小値テキスト">
          <a:extLst>
            <a:ext uri="{FF2B5EF4-FFF2-40B4-BE49-F238E27FC236}">
              <a16:creationId xmlns:a16="http://schemas.microsoft.com/office/drawing/2014/main" id="{00000000-0008-0000-0F00-000075000000}"/>
            </a:ext>
          </a:extLst>
        </xdr:cNvPr>
        <xdr:cNvSpPr txBox="1"/>
      </xdr:nvSpPr>
      <xdr:spPr>
        <a:xfrm>
          <a:off x="10515600" y="717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7.311</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144780</xdr:rowOff>
    </xdr:from>
    <xdr:to>
      <xdr:col>55</xdr:col>
      <xdr:colOff>88900</xdr:colOff>
      <xdr:row>41</xdr:row>
      <xdr:rowOff>144780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7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40640</xdr:rowOff>
    </xdr:from>
    <xdr:ext cx="534670" cy="257175"/>
    <xdr:sp macro="" textlink="">
      <xdr:nvSpPr>
        <xdr:cNvPr id="119" name="【道路】&#10;一人当たり延長最大値テキスト">
          <a:extLst>
            <a:ext uri="{FF2B5EF4-FFF2-40B4-BE49-F238E27FC236}">
              <a16:creationId xmlns:a16="http://schemas.microsoft.com/office/drawing/2014/main" id="{00000000-0008-0000-0F00-000077000000}"/>
            </a:ext>
          </a:extLst>
        </xdr:cNvPr>
        <xdr:cNvSpPr txBox="1"/>
      </xdr:nvSpPr>
      <xdr:spPr>
        <a:xfrm>
          <a:off x="10515600" y="55270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94.436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75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120650</xdr:rowOff>
    </xdr:from>
    <xdr:ext cx="534670" cy="257175"/>
    <xdr:sp macro="" textlink="">
      <xdr:nvSpPr>
        <xdr:cNvPr id="121" name="【道路】&#10;一人当たり延長平均値テキスト">
          <a:extLst>
            <a:ext uri="{FF2B5EF4-FFF2-40B4-BE49-F238E27FC236}">
              <a16:creationId xmlns:a16="http://schemas.microsoft.com/office/drawing/2014/main" id="{00000000-0008-0000-0F00-000079000000}"/>
            </a:ext>
          </a:extLst>
        </xdr:cNvPr>
        <xdr:cNvSpPr txBox="1"/>
      </xdr:nvSpPr>
      <xdr:spPr>
        <a:xfrm>
          <a:off x="10515600" y="66357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35.834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142240</xdr:rowOff>
    </xdr:from>
    <xdr:to>
      <xdr:col>55</xdr:col>
      <xdr:colOff>50800</xdr:colOff>
      <xdr:row>39</xdr:row>
      <xdr:rowOff>72390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147320</xdr:rowOff>
    </xdr:from>
    <xdr:to>
      <xdr:col>50</xdr:col>
      <xdr:colOff>165100</xdr:colOff>
      <xdr:row>39</xdr:row>
      <xdr:rowOff>77470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161290</xdr:rowOff>
    </xdr:from>
    <xdr:to>
      <xdr:col>46</xdr:col>
      <xdr:colOff>38100</xdr:colOff>
      <xdr:row>39</xdr:row>
      <xdr:rowOff>91440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xdr:rowOff>
    </xdr:from>
    <xdr:to>
      <xdr:col>41</xdr:col>
      <xdr:colOff>101600</xdr:colOff>
      <xdr:row>39</xdr:row>
      <xdr:rowOff>103505</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6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69850</xdr:rowOff>
    </xdr:from>
    <xdr:to>
      <xdr:col>36</xdr:col>
      <xdr:colOff>165100</xdr:colOff>
      <xdr:row>39</xdr:row>
      <xdr:rowOff>171450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75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78740</xdr:rowOff>
    </xdr:from>
    <xdr:to>
      <xdr:col>55</xdr:col>
      <xdr:colOff>50800</xdr:colOff>
      <xdr:row>34</xdr:row>
      <xdr:rowOff>8890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167005</xdr:rowOff>
    </xdr:from>
    <xdr:ext cx="534670" cy="257175"/>
    <xdr:sp macro="" textlink="">
      <xdr:nvSpPr>
        <xdr:cNvPr id="133" name="【道路】&#10;一人当たり延長該当値テキスト">
          <a:extLst>
            <a:ext uri="{FF2B5EF4-FFF2-40B4-BE49-F238E27FC236}">
              <a16:creationId xmlns:a16="http://schemas.microsoft.com/office/drawing/2014/main" id="{00000000-0008-0000-0F00-000085000000}"/>
            </a:ext>
          </a:extLst>
        </xdr:cNvPr>
        <xdr:cNvSpPr txBox="1"/>
      </xdr:nvSpPr>
      <xdr:spPr>
        <a:xfrm>
          <a:off x="10515600" y="56534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33</xdr:row>
      <xdr:rowOff>140970</xdr:rowOff>
    </xdr:from>
    <xdr:to>
      <xdr:col>50</xdr:col>
      <xdr:colOff>165100</xdr:colOff>
      <xdr:row>34</xdr:row>
      <xdr:rowOff>71120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129540</xdr:rowOff>
    </xdr:from>
    <xdr:to>
      <xdr:col>55</xdr:col>
      <xdr:colOff>0</xdr:colOff>
      <xdr:row>34</xdr:row>
      <xdr:rowOff>20320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578739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18415</xdr:rowOff>
    </xdr:from>
    <xdr:to>
      <xdr:col>46</xdr:col>
      <xdr:colOff>38100</xdr:colOff>
      <xdr:row>34</xdr:row>
      <xdr:rowOff>120650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5847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20320</xdr:rowOff>
    </xdr:from>
    <xdr:to>
      <xdr:col>50</xdr:col>
      <xdr:colOff>114300</xdr:colOff>
      <xdr:row>34</xdr:row>
      <xdr:rowOff>69215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58496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66675</xdr:rowOff>
    </xdr:from>
    <xdr:to>
      <xdr:col>41</xdr:col>
      <xdr:colOff>101600</xdr:colOff>
      <xdr:row>34</xdr:row>
      <xdr:rowOff>168275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589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69215</xdr:rowOff>
    </xdr:from>
    <xdr:to>
      <xdr:col>45</xdr:col>
      <xdr:colOff>177800</xdr:colOff>
      <xdr:row>34</xdr:row>
      <xdr:rowOff>117475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589851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142240</xdr:rowOff>
    </xdr:from>
    <xdr:to>
      <xdr:col>36</xdr:col>
      <xdr:colOff>165100</xdr:colOff>
      <xdr:row>34</xdr:row>
      <xdr:rowOff>72390</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580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21590</xdr:rowOff>
    </xdr:from>
    <xdr:to>
      <xdr:col>41</xdr:col>
      <xdr:colOff>50800</xdr:colOff>
      <xdr:row>34</xdr:row>
      <xdr:rowOff>117475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6972300" y="58508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68580</xdr:rowOff>
    </xdr:from>
    <xdr:ext cx="534670" cy="259080"/>
    <xdr:sp macro="" textlink="">
      <xdr:nvSpPr>
        <xdr:cNvPr id="142" name="n_1aveValue【道路】&#10;一人当たり延長">
          <a:extLst>
            <a:ext uri="{FF2B5EF4-FFF2-40B4-BE49-F238E27FC236}">
              <a16:creationId xmlns:a16="http://schemas.microsoft.com/office/drawing/2014/main" id="{00000000-0008-0000-0F00-00008E000000}"/>
            </a:ext>
          </a:extLst>
        </xdr:cNvPr>
        <xdr:cNvSpPr txBox="1"/>
      </xdr:nvSpPr>
      <xdr:spPr>
        <a:xfrm>
          <a:off x="9359265" y="6755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35.526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82550</xdr:rowOff>
    </xdr:from>
    <xdr:ext cx="532765" cy="259080"/>
    <xdr:sp macro="" textlink="">
      <xdr:nvSpPr>
        <xdr:cNvPr id="143" name="n_2aveValue【道路】&#10;一人当たり延長">
          <a:extLst>
            <a:ext uri="{FF2B5EF4-FFF2-40B4-BE49-F238E27FC236}">
              <a16:creationId xmlns:a16="http://schemas.microsoft.com/office/drawing/2014/main" id="{00000000-0008-0000-0F00-00008F000000}"/>
            </a:ext>
          </a:extLst>
        </xdr:cNvPr>
        <xdr:cNvSpPr txBox="1"/>
      </xdr:nvSpPr>
      <xdr:spPr>
        <a:xfrm>
          <a:off x="8482965" y="6769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34.691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94615</xdr:rowOff>
    </xdr:from>
    <xdr:ext cx="532765" cy="259080"/>
    <xdr:sp macro="" textlink="">
      <xdr:nvSpPr>
        <xdr:cNvPr id="144" name="n_3aveValue【道路】&#10;一人当たり延長">
          <a:extLst>
            <a:ext uri="{FF2B5EF4-FFF2-40B4-BE49-F238E27FC236}">
              <a16:creationId xmlns:a16="http://schemas.microsoft.com/office/drawing/2014/main" id="{00000000-0008-0000-0F00-000090000000}"/>
            </a:ext>
          </a:extLst>
        </xdr:cNvPr>
        <xdr:cNvSpPr txBox="1"/>
      </xdr:nvSpPr>
      <xdr:spPr>
        <a:xfrm>
          <a:off x="7593965" y="67811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162560</xdr:rowOff>
    </xdr:from>
    <xdr:ext cx="532765" cy="259080"/>
    <xdr:sp macro="" textlink="">
      <xdr:nvSpPr>
        <xdr:cNvPr id="145" name="n_4aveValue【道路】&#10;一人当たり延長">
          <a:extLst>
            <a:ext uri="{FF2B5EF4-FFF2-40B4-BE49-F238E27FC236}">
              <a16:creationId xmlns:a16="http://schemas.microsoft.com/office/drawing/2014/main" id="{00000000-0008-0000-0F00-000091000000}"/>
            </a:ext>
          </a:extLst>
        </xdr:cNvPr>
        <xdr:cNvSpPr txBox="1"/>
      </xdr:nvSpPr>
      <xdr:spPr>
        <a:xfrm>
          <a:off x="6704965" y="68491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32</xdr:row>
      <xdr:rowOff>87630</xdr:rowOff>
    </xdr:from>
    <xdr:ext cx="534670" cy="257175"/>
    <xdr:sp macro="" textlink="">
      <xdr:nvSpPr>
        <xdr:cNvPr id="146" name="n_1mainValue【道路】&#10;一人当たり延長">
          <a:extLst>
            <a:ext uri="{FF2B5EF4-FFF2-40B4-BE49-F238E27FC236}">
              <a16:creationId xmlns:a16="http://schemas.microsoft.com/office/drawing/2014/main" id="{00000000-0008-0000-0F00-000092000000}"/>
            </a:ext>
          </a:extLst>
        </xdr:cNvPr>
        <xdr:cNvSpPr txBox="1"/>
      </xdr:nvSpPr>
      <xdr:spPr>
        <a:xfrm>
          <a:off x="9359265" y="55740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32</xdr:row>
      <xdr:rowOff>136525</xdr:rowOff>
    </xdr:from>
    <xdr:ext cx="532765" cy="258445"/>
    <xdr:sp macro="" textlink="">
      <xdr:nvSpPr>
        <xdr:cNvPr id="147" name="n_2mainValue【道路】&#10;一人当たり延長">
          <a:extLst>
            <a:ext uri="{FF2B5EF4-FFF2-40B4-BE49-F238E27FC236}">
              <a16:creationId xmlns:a16="http://schemas.microsoft.com/office/drawing/2014/main" id="{00000000-0008-0000-0F00-000093000000}"/>
            </a:ext>
          </a:extLst>
        </xdr:cNvPr>
        <xdr:cNvSpPr txBox="1"/>
      </xdr:nvSpPr>
      <xdr:spPr>
        <a:xfrm>
          <a:off x="8482965" y="56229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85.417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33</xdr:row>
      <xdr:rowOff>13335</xdr:rowOff>
    </xdr:from>
    <xdr:ext cx="532765" cy="259080"/>
    <xdr:sp macro="" textlink="">
      <xdr:nvSpPr>
        <xdr:cNvPr id="148" name="n_3mainValue【道路】&#10;一人当たり延長">
          <a:extLst>
            <a:ext uri="{FF2B5EF4-FFF2-40B4-BE49-F238E27FC236}">
              <a16:creationId xmlns:a16="http://schemas.microsoft.com/office/drawing/2014/main" id="{00000000-0008-0000-0F00-000094000000}"/>
            </a:ext>
          </a:extLst>
        </xdr:cNvPr>
        <xdr:cNvSpPr txBox="1"/>
      </xdr:nvSpPr>
      <xdr:spPr>
        <a:xfrm>
          <a:off x="7593965" y="56711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32</xdr:row>
      <xdr:rowOff>88900</xdr:rowOff>
    </xdr:from>
    <xdr:ext cx="532765" cy="257175"/>
    <xdr:sp macro="" textlink="">
      <xdr:nvSpPr>
        <xdr:cNvPr id="149" name="n_4mainValue【道路】&#10;一人当たり延長">
          <a:extLst>
            <a:ext uri="{FF2B5EF4-FFF2-40B4-BE49-F238E27FC236}">
              <a16:creationId xmlns:a16="http://schemas.microsoft.com/office/drawing/2014/main" id="{00000000-0008-0000-0F00-000095000000}"/>
            </a:ext>
          </a:extLst>
        </xdr:cNvPr>
        <xdr:cNvSpPr txBox="1"/>
      </xdr:nvSpPr>
      <xdr:spPr>
        <a:xfrm>
          <a:off x="6704965" y="55753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83185</xdr:rowOff>
    </xdr:from>
    <xdr:to>
      <xdr:col>24</xdr:col>
      <xdr:colOff>62865</xdr:colOff>
      <xdr:row>64</xdr:row>
      <xdr:rowOff>42545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51293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46355</xdr:rowOff>
    </xdr:from>
    <xdr:ext cx="405130" cy="259080"/>
    <xdr:sp macro="" textlink="">
      <xdr:nvSpPr>
        <xdr:cNvPr id="176" name="【橋りょう・トンネ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1019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42545</xdr:rowOff>
    </xdr:from>
    <xdr:to>
      <xdr:col>24</xdr:col>
      <xdr:colOff>152400</xdr:colOff>
      <xdr:row>64</xdr:row>
      <xdr:rowOff>42545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29845</xdr:rowOff>
    </xdr:from>
    <xdr:ext cx="340360" cy="257175"/>
    <xdr:sp macro="" textlink="">
      <xdr:nvSpPr>
        <xdr:cNvPr id="178" name="【橋りょう・トンネ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28814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83185</xdr:rowOff>
    </xdr:from>
    <xdr:to>
      <xdr:col>24</xdr:col>
      <xdr:colOff>152400</xdr:colOff>
      <xdr:row>55</xdr:row>
      <xdr:rowOff>83185</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51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161290</xdr:rowOff>
    </xdr:from>
    <xdr:ext cx="405130" cy="259080"/>
    <xdr:sp macro="" textlink="">
      <xdr:nvSpPr>
        <xdr:cNvPr id="180" name="【橋りょう・トンネ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4482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11430</xdr:rowOff>
    </xdr:from>
    <xdr:to>
      <xdr:col>24</xdr:col>
      <xdr:colOff>114300</xdr:colOff>
      <xdr:row>61</xdr:row>
      <xdr:rowOff>113030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158115</xdr:rowOff>
    </xdr:from>
    <xdr:to>
      <xdr:col>15</xdr:col>
      <xdr:colOff>101600</xdr:colOff>
      <xdr:row>61</xdr:row>
      <xdr:rowOff>88265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128905</xdr:rowOff>
    </xdr:from>
    <xdr:to>
      <xdr:col>10</xdr:col>
      <xdr:colOff>165100</xdr:colOff>
      <xdr:row>61</xdr:row>
      <xdr:rowOff>59055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135255</xdr:rowOff>
    </xdr:from>
    <xdr:to>
      <xdr:col>6</xdr:col>
      <xdr:colOff>38100</xdr:colOff>
      <xdr:row>61</xdr:row>
      <xdr:rowOff>65405</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50165</xdr:rowOff>
    </xdr:from>
    <xdr:to>
      <xdr:col>24</xdr:col>
      <xdr:colOff>114300</xdr:colOff>
      <xdr:row>60</xdr:row>
      <xdr:rowOff>151765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73025</xdr:rowOff>
    </xdr:from>
    <xdr:ext cx="405130" cy="259080"/>
    <xdr:sp macro="" textlink="">
      <xdr:nvSpPr>
        <xdr:cNvPr id="192" name="【橋りょう・トンネ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188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100965</xdr:rowOff>
    </xdr:from>
    <xdr:to>
      <xdr:col>24</xdr:col>
      <xdr:colOff>63500</xdr:colOff>
      <xdr:row>60</xdr:row>
      <xdr:rowOff>100965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3879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43815</xdr:rowOff>
    </xdr:from>
    <xdr:to>
      <xdr:col>15</xdr:col>
      <xdr:colOff>101600</xdr:colOff>
      <xdr:row>60</xdr:row>
      <xdr:rowOff>145415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33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94615</xdr:rowOff>
    </xdr:from>
    <xdr:to>
      <xdr:col>19</xdr:col>
      <xdr:colOff>177800</xdr:colOff>
      <xdr:row>60</xdr:row>
      <xdr:rowOff>100965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381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94615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3555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158115</xdr:rowOff>
    </xdr:from>
    <xdr:to>
      <xdr:col>6</xdr:col>
      <xdr:colOff>38100</xdr:colOff>
      <xdr:row>60</xdr:row>
      <xdr:rowOff>88265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37465</xdr:rowOff>
    </xdr:from>
    <xdr:to>
      <xdr:col>10</xdr:col>
      <xdr:colOff>114300</xdr:colOff>
      <xdr:row>60</xdr:row>
      <xdr:rowOff>68580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3244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89535</xdr:rowOff>
    </xdr:from>
    <xdr:ext cx="405130" cy="257175"/>
    <xdr:sp macro="" textlink="">
      <xdr:nvSpPr>
        <xdr:cNvPr id="201" name="n_1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5479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79375</xdr:rowOff>
    </xdr:from>
    <xdr:ext cx="403225" cy="258445"/>
    <xdr:sp macro="" textlink="">
      <xdr:nvSpPr>
        <xdr:cNvPr id="202" name="n_2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53782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50165</xdr:rowOff>
    </xdr:from>
    <xdr:ext cx="403225" cy="259080"/>
    <xdr:sp macro="" textlink="">
      <xdr:nvSpPr>
        <xdr:cNvPr id="203" name="n_3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508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56515</xdr:rowOff>
    </xdr:from>
    <xdr:ext cx="403225" cy="258445"/>
    <xdr:sp macro="" textlink="">
      <xdr:nvSpPr>
        <xdr:cNvPr id="204" name="n_4ave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5149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168275</xdr:rowOff>
    </xdr:from>
    <xdr:ext cx="405130" cy="257175"/>
    <xdr:sp macro="" textlink="">
      <xdr:nvSpPr>
        <xdr:cNvPr id="205" name="n_1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3582035" y="101123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161925</xdr:rowOff>
    </xdr:from>
    <xdr:ext cx="403225" cy="259080"/>
    <xdr:sp macro="" textlink="">
      <xdr:nvSpPr>
        <xdr:cNvPr id="206" name="n_2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2705735" y="10106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135890</xdr:rowOff>
    </xdr:from>
    <xdr:ext cx="403225" cy="259080"/>
    <xdr:sp macro="" textlink="">
      <xdr:nvSpPr>
        <xdr:cNvPr id="207" name="n_3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1816735" y="1007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104775</xdr:rowOff>
    </xdr:from>
    <xdr:ext cx="403225" cy="259080"/>
    <xdr:sp macro="" textlink="">
      <xdr:nvSpPr>
        <xdr:cNvPr id="208" name="n_4mainValue【橋りょう・トンネル】&#10;有形固定資産減価償却率">
          <a:extLst>
            <a:ext uri="{FF2B5EF4-FFF2-40B4-BE49-F238E27FC236}">
              <a16:creationId xmlns:a16="http://schemas.microsoft.com/office/drawing/2014/main" id="{00000000-0008-0000-0F00-0000D0000000}"/>
            </a:ext>
          </a:extLst>
        </xdr:cNvPr>
        <xdr:cNvSpPr txBox="1"/>
      </xdr:nvSpPr>
      <xdr:spPr>
        <a:xfrm>
          <a:off x="927735" y="100488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3895"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895" cy="25717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895"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F00-0000E7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64</xdr:row>
      <xdr:rowOff>73025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flipV="1">
          <a:off x="10476865" y="97726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76835</xdr:rowOff>
    </xdr:from>
    <xdr:ext cx="469900" cy="25717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F00-0000E9000000}"/>
            </a:ext>
          </a:extLst>
        </xdr:cNvPr>
        <xdr:cNvSpPr txBox="1"/>
      </xdr:nvSpPr>
      <xdr:spPr>
        <a:xfrm>
          <a:off x="10515600" y="11049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73025</xdr:rowOff>
    </xdr:from>
    <xdr:to>
      <xdr:col>55</xdr:col>
      <xdr:colOff>88900</xdr:colOff>
      <xdr:row>64</xdr:row>
      <xdr:rowOff>73025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118110</xdr:rowOff>
    </xdr:from>
    <xdr:ext cx="690245" cy="259080"/>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F00-0000EB000000}"/>
            </a:ext>
          </a:extLst>
        </xdr:cNvPr>
        <xdr:cNvSpPr txBox="1"/>
      </xdr:nvSpPr>
      <xdr:spPr>
        <a:xfrm>
          <a:off x="10515600" y="95478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3,349,965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977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107950</xdr:rowOff>
    </xdr:from>
    <xdr:ext cx="598805" cy="259080"/>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F00-0000ED000000}"/>
            </a:ext>
          </a:extLst>
        </xdr:cNvPr>
        <xdr:cNvSpPr txBox="1"/>
      </xdr:nvSpPr>
      <xdr:spPr>
        <a:xfrm>
          <a:off x="10515600" y="10737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625,944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129540</xdr:rowOff>
    </xdr:from>
    <xdr:to>
      <xdr:col>55</xdr:col>
      <xdr:colOff>50800</xdr:colOff>
      <xdr:row>63</xdr:row>
      <xdr:rowOff>59690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10426700" y="1075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132080</xdr:rowOff>
    </xdr:from>
    <xdr:to>
      <xdr:col>50</xdr:col>
      <xdr:colOff>165100</xdr:colOff>
      <xdr:row>63</xdr:row>
      <xdr:rowOff>62230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9588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139700</xdr:rowOff>
    </xdr:from>
    <xdr:to>
      <xdr:col>46</xdr:col>
      <xdr:colOff>38100</xdr:colOff>
      <xdr:row>63</xdr:row>
      <xdr:rowOff>69850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146685</xdr:rowOff>
    </xdr:from>
    <xdr:to>
      <xdr:col>41</xdr:col>
      <xdr:colOff>101600</xdr:colOff>
      <xdr:row>63</xdr:row>
      <xdr:rowOff>76835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78105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45720</xdr:rowOff>
    </xdr:from>
    <xdr:to>
      <xdr:col>36</xdr:col>
      <xdr:colOff>165100</xdr:colOff>
      <xdr:row>63</xdr:row>
      <xdr:rowOff>147320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69215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110490</xdr:rowOff>
    </xdr:from>
    <xdr:to>
      <xdr:col>55</xdr:col>
      <xdr:colOff>50800</xdr:colOff>
      <xdr:row>60</xdr:row>
      <xdr:rowOff>40640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104267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133350</xdr:rowOff>
    </xdr:from>
    <xdr:ext cx="690245" cy="25717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F00-0000F9000000}"/>
            </a:ext>
          </a:extLst>
        </xdr:cNvPr>
        <xdr:cNvSpPr txBox="1"/>
      </xdr:nvSpPr>
      <xdr:spPr>
        <a:xfrm>
          <a:off x="10515600" y="1007745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2,026,027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139700</xdr:rowOff>
    </xdr:from>
    <xdr:to>
      <xdr:col>50</xdr:col>
      <xdr:colOff>165100</xdr:colOff>
      <xdr:row>60</xdr:row>
      <xdr:rowOff>69850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958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161290</xdr:rowOff>
    </xdr:from>
    <xdr:to>
      <xdr:col>55</xdr:col>
      <xdr:colOff>0</xdr:colOff>
      <xdr:row>60</xdr:row>
      <xdr:rowOff>19050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9639300" y="1027684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6350</xdr:rowOff>
    </xdr:from>
    <xdr:to>
      <xdr:col>46</xdr:col>
      <xdr:colOff>38100</xdr:colOff>
      <xdr:row>60</xdr:row>
      <xdr:rowOff>107950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869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19050</xdr:rowOff>
    </xdr:from>
    <xdr:to>
      <xdr:col>50</xdr:col>
      <xdr:colOff>114300</xdr:colOff>
      <xdr:row>60</xdr:row>
      <xdr:rowOff>57150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8750300" y="10306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24765</xdr:rowOff>
    </xdr:from>
    <xdr:to>
      <xdr:col>41</xdr:col>
      <xdr:colOff>101600</xdr:colOff>
      <xdr:row>60</xdr:row>
      <xdr:rowOff>126365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7810500" y="103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57150</xdr:rowOff>
    </xdr:from>
    <xdr:to>
      <xdr:col>45</xdr:col>
      <xdr:colOff>177800</xdr:colOff>
      <xdr:row>60</xdr:row>
      <xdr:rowOff>75565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7861300" y="103441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39370</xdr:rowOff>
    </xdr:from>
    <xdr:to>
      <xdr:col>36</xdr:col>
      <xdr:colOff>165100</xdr:colOff>
      <xdr:row>60</xdr:row>
      <xdr:rowOff>140970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6921500" y="103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75565</xdr:rowOff>
    </xdr:from>
    <xdr:to>
      <xdr:col>41</xdr:col>
      <xdr:colOff>50800</xdr:colOff>
      <xdr:row>60</xdr:row>
      <xdr:rowOff>90170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6972300" y="103625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53340</xdr:rowOff>
    </xdr:from>
    <xdr:ext cx="596900" cy="257175"/>
    <xdr:sp macro="" textlink="">
      <xdr:nvSpPr>
        <xdr:cNvPr id="258" name="n_1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26880" y="10854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619,306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60960</xdr:rowOff>
    </xdr:from>
    <xdr:ext cx="596900" cy="259080"/>
    <xdr:sp macro="" textlink="">
      <xdr:nvSpPr>
        <xdr:cNvPr id="259" name="n_2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50580" y="108623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599,694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67945</xdr:rowOff>
    </xdr:from>
    <xdr:ext cx="596900" cy="258445"/>
    <xdr:sp macro="" textlink="">
      <xdr:nvSpPr>
        <xdr:cNvPr id="260" name="n_3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61580" y="108692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138430</xdr:rowOff>
    </xdr:from>
    <xdr:ext cx="596900" cy="259080"/>
    <xdr:sp macro="" textlink="">
      <xdr:nvSpPr>
        <xdr:cNvPr id="261" name="n_4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672580" y="10939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395,949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58</xdr:row>
      <xdr:rowOff>86360</xdr:rowOff>
    </xdr:from>
    <xdr:ext cx="690245" cy="257175"/>
    <xdr:sp macro="" textlink="">
      <xdr:nvSpPr>
        <xdr:cNvPr id="262" name="n_1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9281795" y="100304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1,950,820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58</xdr:row>
      <xdr:rowOff>124460</xdr:rowOff>
    </xdr:from>
    <xdr:ext cx="688340" cy="259080"/>
    <xdr:sp macro="" textlink="">
      <xdr:nvSpPr>
        <xdr:cNvPr id="263" name="n_2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8405495" y="10068560"/>
          <a:ext cx="688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1,850,067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58</xdr:row>
      <xdr:rowOff>143510</xdr:rowOff>
    </xdr:from>
    <xdr:ext cx="688340" cy="257175"/>
    <xdr:sp macro="" textlink="">
      <xdr:nvSpPr>
        <xdr:cNvPr id="264" name="n_3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7516495" y="1008761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1,800,982</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58</xdr:row>
      <xdr:rowOff>157480</xdr:rowOff>
    </xdr:from>
    <xdr:ext cx="688340" cy="257175"/>
    <xdr:sp macro="" textlink="">
      <xdr:nvSpPr>
        <xdr:cNvPr id="265" name="n_4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6627495" y="10101580"/>
          <a:ext cx="6883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1,763,015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33881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91" name="【公営住宅】&#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83820</xdr:rowOff>
    </xdr:from>
    <xdr:ext cx="405130" cy="259080"/>
    <xdr:sp macro="" textlink="">
      <xdr:nvSpPr>
        <xdr:cNvPr id="293" name="【公営住宅】&#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11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137160</xdr:rowOff>
    </xdr:from>
    <xdr:to>
      <xdr:col>24</xdr:col>
      <xdr:colOff>152400</xdr:colOff>
      <xdr:row>77</xdr:row>
      <xdr:rowOff>137160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33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130175</xdr:rowOff>
    </xdr:from>
    <xdr:ext cx="405130" cy="259080"/>
    <xdr:sp macro="" textlink="">
      <xdr:nvSpPr>
        <xdr:cNvPr id="295" name="【公営住宅】&#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4017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107315</xdr:rowOff>
    </xdr:from>
    <xdr:to>
      <xdr:col>24</xdr:col>
      <xdr:colOff>114300</xdr:colOff>
      <xdr:row>83</xdr:row>
      <xdr:rowOff>37465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416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76835</xdr:rowOff>
    </xdr:from>
    <xdr:to>
      <xdr:col>15</xdr:col>
      <xdr:colOff>101600</xdr:colOff>
      <xdr:row>83</xdr:row>
      <xdr:rowOff>6985</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118745</xdr:rowOff>
    </xdr:from>
    <xdr:to>
      <xdr:col>24</xdr:col>
      <xdr:colOff>114300</xdr:colOff>
      <xdr:row>84</xdr:row>
      <xdr:rowOff>48895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97790</xdr:rowOff>
    </xdr:from>
    <xdr:ext cx="405130" cy="257175"/>
    <xdr:sp macro="" textlink="">
      <xdr:nvSpPr>
        <xdr:cNvPr id="307" name="【公営住宅】&#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4328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83</xdr:row>
      <xdr:rowOff>169545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797300" y="143998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88265</xdr:rowOff>
    </xdr:from>
    <xdr:to>
      <xdr:col>15</xdr:col>
      <xdr:colOff>101600</xdr:colOff>
      <xdr:row>84</xdr:row>
      <xdr:rowOff>18415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139065</xdr:rowOff>
    </xdr:from>
    <xdr:to>
      <xdr:col>19</xdr:col>
      <xdr:colOff>177800</xdr:colOff>
      <xdr:row>83</xdr:row>
      <xdr:rowOff>169545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908300" y="143694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53975</xdr:rowOff>
    </xdr:from>
    <xdr:to>
      <xdr:col>10</xdr:col>
      <xdr:colOff>165100</xdr:colOff>
      <xdr:row>83</xdr:row>
      <xdr:rowOff>155575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104775</xdr:rowOff>
    </xdr:from>
    <xdr:to>
      <xdr:col>15</xdr:col>
      <xdr:colOff>50800</xdr:colOff>
      <xdr:row>83</xdr:row>
      <xdr:rowOff>139065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019300" y="143351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104775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30300" y="1429893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48260</xdr:rowOff>
    </xdr:from>
    <xdr:ext cx="405130" cy="259080"/>
    <xdr:sp macro="" textlink="">
      <xdr:nvSpPr>
        <xdr:cNvPr id="316" name="n_1aveValue【公営住宅】&#10;有形固定資産減価償却率">
          <a:extLst>
            <a:ext uri="{FF2B5EF4-FFF2-40B4-BE49-F238E27FC236}">
              <a16:creationId xmlns:a16="http://schemas.microsoft.com/office/drawing/2014/main" id="{00000000-0008-0000-0F00-00003C010000}"/>
            </a:ext>
          </a:extLst>
        </xdr:cNvPr>
        <xdr:cNvSpPr txBox="1"/>
      </xdr:nvSpPr>
      <xdr:spPr>
        <a:xfrm>
          <a:off x="3582035" y="13935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23495</xdr:rowOff>
    </xdr:from>
    <xdr:ext cx="403225" cy="259080"/>
    <xdr:sp macro="" textlink="">
      <xdr:nvSpPr>
        <xdr:cNvPr id="317" name="n_2aveValue【公営住宅】&#10;有形固定資産減価償却率">
          <a:extLst>
            <a:ext uri="{FF2B5EF4-FFF2-40B4-BE49-F238E27FC236}">
              <a16:creationId xmlns:a16="http://schemas.microsoft.com/office/drawing/2014/main" id="{00000000-0008-0000-0F00-00003D010000}"/>
            </a:ext>
          </a:extLst>
        </xdr:cNvPr>
        <xdr:cNvSpPr txBox="1"/>
      </xdr:nvSpPr>
      <xdr:spPr>
        <a:xfrm>
          <a:off x="2705735" y="139109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36830</xdr:rowOff>
    </xdr:from>
    <xdr:ext cx="403225" cy="259080"/>
    <xdr:sp macro="" textlink="">
      <xdr:nvSpPr>
        <xdr:cNvPr id="318" name="n_3aveValue【公営住宅】&#10;有形固定資産減価償却率">
          <a:extLst>
            <a:ext uri="{FF2B5EF4-FFF2-40B4-BE49-F238E27FC236}">
              <a16:creationId xmlns:a16="http://schemas.microsoft.com/office/drawing/2014/main" id="{00000000-0008-0000-0F00-00003E010000}"/>
            </a:ext>
          </a:extLst>
        </xdr:cNvPr>
        <xdr:cNvSpPr txBox="1"/>
      </xdr:nvSpPr>
      <xdr:spPr>
        <a:xfrm>
          <a:off x="1816735" y="13924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105410</xdr:rowOff>
    </xdr:from>
    <xdr:ext cx="403225" cy="259080"/>
    <xdr:sp macro="" textlink="">
      <xdr:nvSpPr>
        <xdr:cNvPr id="319" name="n_4aveValue【公営住宅】&#10;有形固定資産減価償却率">
          <a:extLst>
            <a:ext uri="{FF2B5EF4-FFF2-40B4-BE49-F238E27FC236}">
              <a16:creationId xmlns:a16="http://schemas.microsoft.com/office/drawing/2014/main" id="{00000000-0008-0000-0F00-00003F010000}"/>
            </a:ext>
          </a:extLst>
        </xdr:cNvPr>
        <xdr:cNvSpPr txBox="1"/>
      </xdr:nvSpPr>
      <xdr:spPr>
        <a:xfrm>
          <a:off x="927735" y="13992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40640</xdr:rowOff>
    </xdr:from>
    <xdr:ext cx="405130" cy="257175"/>
    <xdr:sp macro="" textlink="">
      <xdr:nvSpPr>
        <xdr:cNvPr id="320" name="n_1mainValue【公営住宅】&#10;有形固定資産減価償却率">
          <a:extLst>
            <a:ext uri="{FF2B5EF4-FFF2-40B4-BE49-F238E27FC236}">
              <a16:creationId xmlns:a16="http://schemas.microsoft.com/office/drawing/2014/main" id="{00000000-0008-0000-0F00-000040010000}"/>
            </a:ext>
          </a:extLst>
        </xdr:cNvPr>
        <xdr:cNvSpPr txBox="1"/>
      </xdr:nvSpPr>
      <xdr:spPr>
        <a:xfrm>
          <a:off x="3582035" y="144424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9525</xdr:rowOff>
    </xdr:from>
    <xdr:ext cx="403225" cy="257175"/>
    <xdr:sp macro="" textlink="">
      <xdr:nvSpPr>
        <xdr:cNvPr id="321" name="n_2mainValue【公営住宅】&#10;有形固定資産減価償却率">
          <a:extLst>
            <a:ext uri="{FF2B5EF4-FFF2-40B4-BE49-F238E27FC236}">
              <a16:creationId xmlns:a16="http://schemas.microsoft.com/office/drawing/2014/main" id="{00000000-0008-0000-0F00-000041010000}"/>
            </a:ext>
          </a:extLst>
        </xdr:cNvPr>
        <xdr:cNvSpPr txBox="1"/>
      </xdr:nvSpPr>
      <xdr:spPr>
        <a:xfrm>
          <a:off x="2705735" y="144113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146685</xdr:rowOff>
    </xdr:from>
    <xdr:ext cx="403225" cy="257175"/>
    <xdr:sp macro="" textlink="">
      <xdr:nvSpPr>
        <xdr:cNvPr id="322" name="n_3mainValue【公営住宅】&#10;有形固定資産減価償却率">
          <a:extLst>
            <a:ext uri="{FF2B5EF4-FFF2-40B4-BE49-F238E27FC236}">
              <a16:creationId xmlns:a16="http://schemas.microsoft.com/office/drawing/2014/main" id="{00000000-0008-0000-0F00-000042010000}"/>
            </a:ext>
          </a:extLst>
        </xdr:cNvPr>
        <xdr:cNvSpPr txBox="1"/>
      </xdr:nvSpPr>
      <xdr:spPr>
        <a:xfrm>
          <a:off x="1816735" y="14377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110490</xdr:rowOff>
    </xdr:from>
    <xdr:ext cx="403225" cy="257175"/>
    <xdr:sp macro="" textlink="">
      <xdr:nvSpPr>
        <xdr:cNvPr id="323" name="n_4mainValue【公営住宅】&#10;有形固定資産減価償却率">
          <a:extLst>
            <a:ext uri="{FF2B5EF4-FFF2-40B4-BE49-F238E27FC236}">
              <a16:creationId xmlns:a16="http://schemas.microsoft.com/office/drawing/2014/main" id="{00000000-0008-0000-0F00-000043010000}"/>
            </a:ext>
          </a:extLst>
        </xdr:cNvPr>
        <xdr:cNvSpPr txBox="1"/>
      </xdr:nvSpPr>
      <xdr:spPr>
        <a:xfrm>
          <a:off x="927735" y="14340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545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5455" cy="25717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545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5455" cy="25717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78</xdr:row>
      <xdr:rowOff>92075</xdr:rowOff>
    </xdr:from>
    <xdr:ext cx="531495" cy="25908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31115</xdr:rowOff>
    </xdr:from>
    <xdr:to>
      <xdr:col>54</xdr:col>
      <xdr:colOff>189865</xdr:colOff>
      <xdr:row>86</xdr:row>
      <xdr:rowOff>157480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404215"/>
          <a:ext cx="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161290</xdr:rowOff>
    </xdr:from>
    <xdr:ext cx="469900" cy="259080"/>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10515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0.102</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157480</xdr:rowOff>
    </xdr:from>
    <xdr:to>
      <xdr:col>55</xdr:col>
      <xdr:colOff>88900</xdr:colOff>
      <xdr:row>86</xdr:row>
      <xdr:rowOff>157480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90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149225</xdr:rowOff>
    </xdr:from>
    <xdr:ext cx="534670" cy="259080"/>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10515600" y="13179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13.867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31115</xdr:rowOff>
    </xdr:from>
    <xdr:to>
      <xdr:col>55</xdr:col>
      <xdr:colOff>88900</xdr:colOff>
      <xdr:row>78</xdr:row>
      <xdr:rowOff>31115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404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144145</xdr:rowOff>
    </xdr:from>
    <xdr:ext cx="469900" cy="257175"/>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10515600" y="145459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121285</xdr:rowOff>
    </xdr:from>
    <xdr:to>
      <xdr:col>55</xdr:col>
      <xdr:colOff>50800</xdr:colOff>
      <xdr:row>86</xdr:row>
      <xdr:rowOff>52070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694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129540</xdr:rowOff>
    </xdr:from>
    <xdr:to>
      <xdr:col>50</xdr:col>
      <xdr:colOff>165100</xdr:colOff>
      <xdr:row>86</xdr:row>
      <xdr:rowOff>59690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139065</xdr:rowOff>
    </xdr:from>
    <xdr:to>
      <xdr:col>46</xdr:col>
      <xdr:colOff>38100</xdr:colOff>
      <xdr:row>86</xdr:row>
      <xdr:rowOff>69215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71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130810</xdr:rowOff>
    </xdr:from>
    <xdr:to>
      <xdr:col>41</xdr:col>
      <xdr:colOff>101600</xdr:colOff>
      <xdr:row>86</xdr:row>
      <xdr:rowOff>60960</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7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33020</xdr:rowOff>
    </xdr:from>
    <xdr:to>
      <xdr:col>36</xdr:col>
      <xdr:colOff>165100</xdr:colOff>
      <xdr:row>86</xdr:row>
      <xdr:rowOff>134620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140335</xdr:rowOff>
    </xdr:from>
    <xdr:to>
      <xdr:col>55</xdr:col>
      <xdr:colOff>50800</xdr:colOff>
      <xdr:row>86</xdr:row>
      <xdr:rowOff>70485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1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118745</xdr:rowOff>
    </xdr:from>
    <xdr:ext cx="469900" cy="259080"/>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10515600" y="14691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146050</xdr:rowOff>
    </xdr:from>
    <xdr:to>
      <xdr:col>50</xdr:col>
      <xdr:colOff>165100</xdr:colOff>
      <xdr:row>86</xdr:row>
      <xdr:rowOff>76200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19685</xdr:rowOff>
    </xdr:from>
    <xdr:to>
      <xdr:col>55</xdr:col>
      <xdr:colOff>0</xdr:colOff>
      <xdr:row>86</xdr:row>
      <xdr:rowOff>25400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9639300" y="147643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150495</xdr:rowOff>
    </xdr:from>
    <xdr:to>
      <xdr:col>46</xdr:col>
      <xdr:colOff>38100</xdr:colOff>
      <xdr:row>86</xdr:row>
      <xdr:rowOff>80645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72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25400</xdr:rowOff>
    </xdr:from>
    <xdr:to>
      <xdr:col>50</xdr:col>
      <xdr:colOff>114300</xdr:colOff>
      <xdr:row>86</xdr:row>
      <xdr:rowOff>29845</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8750300" y="147701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154940</xdr:rowOff>
    </xdr:from>
    <xdr:to>
      <xdr:col>41</xdr:col>
      <xdr:colOff>101600</xdr:colOff>
      <xdr:row>86</xdr:row>
      <xdr:rowOff>84455</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728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29845</xdr:rowOff>
    </xdr:from>
    <xdr:to>
      <xdr:col>45</xdr:col>
      <xdr:colOff>177800</xdr:colOff>
      <xdr:row>86</xdr:row>
      <xdr:rowOff>33655</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861300" y="147745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158750</xdr:rowOff>
    </xdr:from>
    <xdr:to>
      <xdr:col>36</xdr:col>
      <xdr:colOff>165100</xdr:colOff>
      <xdr:row>86</xdr:row>
      <xdr:rowOff>88900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33655</xdr:rowOff>
    </xdr:from>
    <xdr:to>
      <xdr:col>41</xdr:col>
      <xdr:colOff>50800</xdr:colOff>
      <xdr:row>86</xdr:row>
      <xdr:rowOff>38100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7783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76200</xdr:rowOff>
    </xdr:from>
    <xdr:ext cx="469900" cy="257175"/>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9391650" y="14478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86360</xdr:rowOff>
    </xdr:from>
    <xdr:ext cx="467995" cy="257175"/>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8515350" y="14488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77470</xdr:rowOff>
    </xdr:from>
    <xdr:ext cx="467995" cy="257175"/>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7626350" y="144792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125730</xdr:rowOff>
    </xdr:from>
    <xdr:ext cx="467995" cy="259080"/>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737350" y="148704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67310</xdr:rowOff>
    </xdr:from>
    <xdr:ext cx="469900" cy="25908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939165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71755</xdr:rowOff>
    </xdr:from>
    <xdr:ext cx="467995" cy="25908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8515350" y="14816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75565</xdr:rowOff>
    </xdr:from>
    <xdr:ext cx="467995" cy="257175"/>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7626350" y="148202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105410</xdr:rowOff>
    </xdr:from>
    <xdr:ext cx="467995" cy="259080"/>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737350" y="14507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86360</xdr:rowOff>
    </xdr:from>
    <xdr:ext cx="337185" cy="25717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106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0000000-0008-0000-0F00-0000A5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40</xdr:row>
      <xdr:rowOff>127000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130810</xdr:rowOff>
    </xdr:from>
    <xdr:ext cx="469900" cy="259080"/>
    <xdr:sp macro="" textlink="">
      <xdr:nvSpPr>
        <xdr:cNvPr id="423" name="【認定こども園・幼稚園・保育所】&#10;有形固定資産減価償却率最小値テキスト">
          <a:extLst>
            <a:ext uri="{FF2B5EF4-FFF2-40B4-BE49-F238E27FC236}">
              <a16:creationId xmlns:a16="http://schemas.microsoft.com/office/drawing/2014/main" id="{00000000-0008-0000-0F00-0000A7010000}"/>
            </a:ext>
          </a:extLst>
        </xdr:cNvPr>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340360" cy="259080"/>
    <xdr:sp macro="" textlink="">
      <xdr:nvSpPr>
        <xdr:cNvPr id="425" name="【認定こども園・幼稚園・保育所】&#10;有形固定資産減価償却率最大値テキスト">
          <a:extLst>
            <a:ext uri="{FF2B5EF4-FFF2-40B4-BE49-F238E27FC236}">
              <a16:creationId xmlns:a16="http://schemas.microsoft.com/office/drawing/2014/main" id="{00000000-0008-0000-0F00-0000A9010000}"/>
            </a:ext>
          </a:extLst>
        </xdr:cNvPr>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166370</xdr:rowOff>
    </xdr:from>
    <xdr:ext cx="405130" cy="257175"/>
    <xdr:sp macro="" textlink="">
      <xdr:nvSpPr>
        <xdr:cNvPr id="427" name="【認定こども園・幼稚園・保育所】&#10;有形固定資産減価償却率平均値テキスト">
          <a:extLst>
            <a:ext uri="{FF2B5EF4-FFF2-40B4-BE49-F238E27FC236}">
              <a16:creationId xmlns:a16="http://schemas.microsoft.com/office/drawing/2014/main" id="{00000000-0008-0000-0F00-0000AB010000}"/>
            </a:ext>
          </a:extLst>
        </xdr:cNvPr>
        <xdr:cNvSpPr txBox="1"/>
      </xdr:nvSpPr>
      <xdr:spPr>
        <a:xfrm>
          <a:off x="16357600" y="61671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6268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6350</xdr:rowOff>
    </xdr:from>
    <xdr:ext cx="405130" cy="257175"/>
    <xdr:sp macro="" textlink="">
      <xdr:nvSpPr>
        <xdr:cNvPr id="439" name="【認定こども園・幼稚園・保育所】&#10;有形固定資産減価償却率該当値テキスト">
          <a:extLst>
            <a:ext uri="{FF2B5EF4-FFF2-40B4-BE49-F238E27FC236}">
              <a16:creationId xmlns:a16="http://schemas.microsoft.com/office/drawing/2014/main" id="{00000000-0008-0000-0F00-0000B7010000}"/>
            </a:ext>
          </a:extLst>
        </xdr:cNvPr>
        <xdr:cNvSpPr txBox="1"/>
      </xdr:nvSpPr>
      <xdr:spPr>
        <a:xfrm>
          <a:off x="16357600" y="6521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121920</xdr:rowOff>
    </xdr:from>
    <xdr:to>
      <xdr:col>81</xdr:col>
      <xdr:colOff>101600</xdr:colOff>
      <xdr:row>39</xdr:row>
      <xdr:rowOff>52070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5430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78740</xdr:rowOff>
    </xdr:from>
    <xdr:to>
      <xdr:col>85</xdr:col>
      <xdr:colOff>127000</xdr:colOff>
      <xdr:row>39</xdr:row>
      <xdr:rowOff>1270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flipV="1">
          <a:off x="15481300" y="659384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39</xdr:row>
      <xdr:rowOff>1270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4592300" y="656463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135890</xdr:rowOff>
    </xdr:from>
    <xdr:to>
      <xdr:col>72</xdr:col>
      <xdr:colOff>38100</xdr:colOff>
      <xdr:row>38</xdr:row>
      <xdr:rowOff>66040</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3652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15240</xdr:rowOff>
    </xdr:from>
    <xdr:to>
      <xdr:col>76</xdr:col>
      <xdr:colOff>114300</xdr:colOff>
      <xdr:row>38</xdr:row>
      <xdr:rowOff>49530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3703300" y="6530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100330</xdr:rowOff>
    </xdr:from>
    <xdr:to>
      <xdr:col>67</xdr:col>
      <xdr:colOff>101600</xdr:colOff>
      <xdr:row>38</xdr:row>
      <xdr:rowOff>30480</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2763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151130</xdr:rowOff>
    </xdr:from>
    <xdr:to>
      <xdr:col>71</xdr:col>
      <xdr:colOff>177800</xdr:colOff>
      <xdr:row>38</xdr:row>
      <xdr:rowOff>15240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2814300" y="64947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140970</xdr:rowOff>
    </xdr:from>
    <xdr:ext cx="405130" cy="259080"/>
    <xdr:sp macro="" textlink="">
      <xdr:nvSpPr>
        <xdr:cNvPr id="448" name="n_1ave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5266035" y="6141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140970</xdr:rowOff>
    </xdr:from>
    <xdr:ext cx="403225" cy="259080"/>
    <xdr:sp macro="" textlink="">
      <xdr:nvSpPr>
        <xdr:cNvPr id="449" name="n_2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4389735" y="6141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127000</xdr:rowOff>
    </xdr:from>
    <xdr:ext cx="403225" cy="259080"/>
    <xdr:sp macro="" textlink="">
      <xdr:nvSpPr>
        <xdr:cNvPr id="450" name="n_3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3500735" y="6127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162560</xdr:rowOff>
    </xdr:from>
    <xdr:ext cx="403225" cy="259080"/>
    <xdr:sp macro="" textlink="">
      <xdr:nvSpPr>
        <xdr:cNvPr id="451" name="n_4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2611735" y="616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43180</xdr:rowOff>
    </xdr:from>
    <xdr:ext cx="405130" cy="257175"/>
    <xdr:sp macro="" textlink="">
      <xdr:nvSpPr>
        <xdr:cNvPr id="452" name="n_1main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5266035" y="67297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91440</xdr:rowOff>
    </xdr:from>
    <xdr:ext cx="403225" cy="259080"/>
    <xdr:sp macro="" textlink="">
      <xdr:nvSpPr>
        <xdr:cNvPr id="453" name="n_2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4389735" y="6606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57150</xdr:rowOff>
    </xdr:from>
    <xdr:ext cx="403225" cy="259080"/>
    <xdr:sp macro="" textlink="">
      <xdr:nvSpPr>
        <xdr:cNvPr id="454" name="n_3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3500735" y="657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21590</xdr:rowOff>
    </xdr:from>
    <xdr:ext cx="403225" cy="259080"/>
    <xdr:sp macro="" textlink="">
      <xdr:nvSpPr>
        <xdr:cNvPr id="455" name="n_4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2611735" y="6536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121920</xdr:rowOff>
    </xdr:from>
    <xdr:ext cx="465455" cy="25717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137795</xdr:rowOff>
    </xdr:from>
    <xdr:ext cx="465455"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37</xdr:row>
      <xdr:rowOff>154940</xdr:rowOff>
    </xdr:from>
    <xdr:ext cx="465455" cy="25717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170815</xdr:rowOff>
    </xdr:from>
    <xdr:ext cx="465455" cy="2584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15875</xdr:rowOff>
    </xdr:from>
    <xdr:ext cx="465455" cy="259080"/>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31750</xdr:rowOff>
    </xdr:from>
    <xdr:ext cx="465455" cy="25717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F00-0000E0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161290</xdr:rowOff>
    </xdr:from>
    <xdr:to>
      <xdr:col>116</xdr:col>
      <xdr:colOff>62865</xdr:colOff>
      <xdr:row>42</xdr:row>
      <xdr:rowOff>64770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22160865" y="581914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68580</xdr:rowOff>
    </xdr:from>
    <xdr:ext cx="469900" cy="259080"/>
    <xdr:sp macro="" textlink="">
      <xdr:nvSpPr>
        <xdr:cNvPr id="482" name="【認定こども園・幼稚園・保育所】&#10;一人当たり面積最小値テキスト">
          <a:extLst>
            <a:ext uri="{FF2B5EF4-FFF2-40B4-BE49-F238E27FC236}">
              <a16:creationId xmlns:a16="http://schemas.microsoft.com/office/drawing/2014/main" id="{00000000-0008-0000-0F00-0000E2010000}"/>
            </a:ext>
          </a:extLst>
        </xdr:cNvPr>
        <xdr:cNvSpPr txBox="1"/>
      </xdr:nvSpPr>
      <xdr:spPr>
        <a:xfrm>
          <a:off x="22199600" y="7269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22072600" y="726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107950</xdr:rowOff>
    </xdr:from>
    <xdr:ext cx="469900" cy="259080"/>
    <xdr:sp macro="" textlink="">
      <xdr:nvSpPr>
        <xdr:cNvPr id="484" name="【認定こども園・幼稚園・保育所】&#10;一人当たり面積最大値テキスト">
          <a:extLst>
            <a:ext uri="{FF2B5EF4-FFF2-40B4-BE49-F238E27FC236}">
              <a16:creationId xmlns:a16="http://schemas.microsoft.com/office/drawing/2014/main" id="{00000000-0008-0000-0F00-0000E4010000}"/>
            </a:ext>
          </a:extLst>
        </xdr:cNvPr>
        <xdr:cNvSpPr txBox="1"/>
      </xdr:nvSpPr>
      <xdr:spPr>
        <a:xfrm>
          <a:off x="22199600" y="5594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0.903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161290</xdr:rowOff>
    </xdr:from>
    <xdr:to>
      <xdr:col>116</xdr:col>
      <xdr:colOff>152400</xdr:colOff>
      <xdr:row>33</xdr:row>
      <xdr:rowOff>161290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220726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103505</xdr:rowOff>
    </xdr:from>
    <xdr:ext cx="469900" cy="259080"/>
    <xdr:sp macro="" textlink="">
      <xdr:nvSpPr>
        <xdr:cNvPr id="486" name="【認定こども園・幼稚園・保育所】&#10;一人当たり面積平均値テキスト">
          <a:extLst>
            <a:ext uri="{FF2B5EF4-FFF2-40B4-BE49-F238E27FC236}">
              <a16:creationId xmlns:a16="http://schemas.microsoft.com/office/drawing/2014/main" id="{00000000-0008-0000-0F00-0000E6010000}"/>
            </a:ext>
          </a:extLst>
        </xdr:cNvPr>
        <xdr:cNvSpPr txBox="1"/>
      </xdr:nvSpPr>
      <xdr:spPr>
        <a:xfrm>
          <a:off x="22199600" y="66186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125095</xdr:rowOff>
    </xdr:from>
    <xdr:to>
      <xdr:col>116</xdr:col>
      <xdr:colOff>114300</xdr:colOff>
      <xdr:row>39</xdr:row>
      <xdr:rowOff>55245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21107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159385</xdr:rowOff>
    </xdr:from>
    <xdr:to>
      <xdr:col>107</xdr:col>
      <xdr:colOff>101600</xdr:colOff>
      <xdr:row>39</xdr:row>
      <xdr:rowOff>89535</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159385</xdr:rowOff>
    </xdr:from>
    <xdr:to>
      <xdr:col>102</xdr:col>
      <xdr:colOff>165100</xdr:colOff>
      <xdr:row>39</xdr:row>
      <xdr:rowOff>89535</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9494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17780</xdr:rowOff>
    </xdr:from>
    <xdr:to>
      <xdr:col>116</xdr:col>
      <xdr:colOff>114300</xdr:colOff>
      <xdr:row>37</xdr:row>
      <xdr:rowOff>118745</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21107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40640</xdr:rowOff>
    </xdr:from>
    <xdr:ext cx="469900" cy="257175"/>
    <xdr:sp macro="" textlink="">
      <xdr:nvSpPr>
        <xdr:cNvPr id="498" name="【認定こども園・幼稚園・保育所】&#10;一人当たり面積該当値テキスト">
          <a:extLst>
            <a:ext uri="{FF2B5EF4-FFF2-40B4-BE49-F238E27FC236}">
              <a16:creationId xmlns:a16="http://schemas.microsoft.com/office/drawing/2014/main" id="{00000000-0008-0000-0F00-0000F2010000}"/>
            </a:ext>
          </a:extLst>
        </xdr:cNvPr>
        <xdr:cNvSpPr txBox="1"/>
      </xdr:nvSpPr>
      <xdr:spPr>
        <a:xfrm>
          <a:off x="22199600" y="6212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109220</xdr:rowOff>
    </xdr:from>
    <xdr:to>
      <xdr:col>112</xdr:col>
      <xdr:colOff>38100</xdr:colOff>
      <xdr:row>34</xdr:row>
      <xdr:rowOff>38735</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21272500" y="5767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159385</xdr:rowOff>
    </xdr:from>
    <xdr:to>
      <xdr:col>116</xdr:col>
      <xdr:colOff>63500</xdr:colOff>
      <xdr:row>37</xdr:row>
      <xdr:rowOff>67945</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21323300" y="5817235"/>
          <a:ext cx="838200" cy="594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76200</xdr:rowOff>
    </xdr:from>
    <xdr:to>
      <xdr:col>107</xdr:col>
      <xdr:colOff>101600</xdr:colOff>
      <xdr:row>38</xdr:row>
      <xdr:rowOff>6350</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20383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159385</xdr:rowOff>
    </xdr:from>
    <xdr:to>
      <xdr:col>111</xdr:col>
      <xdr:colOff>177800</xdr:colOff>
      <xdr:row>37</xdr:row>
      <xdr:rowOff>127000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20434300" y="5817235"/>
          <a:ext cx="889000" cy="653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27305</xdr:rowOff>
    </xdr:to>
    <xdr:sp macro="" textlink="">
      <xdr:nvSpPr>
        <xdr:cNvPr id="503" name="楕円 502">
          <a:extLst>
            <a:ext uri="{FF2B5EF4-FFF2-40B4-BE49-F238E27FC236}">
              <a16:creationId xmlns:a16="http://schemas.microsoft.com/office/drawing/2014/main" id="{00000000-0008-0000-0F00-0000F7010000}"/>
            </a:ext>
          </a:extLst>
        </xdr:cNvPr>
        <xdr:cNvSpPr/>
      </xdr:nvSpPr>
      <xdr:spPr>
        <a:xfrm>
          <a:off x="19494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127000</xdr:rowOff>
    </xdr:from>
    <xdr:to>
      <xdr:col>107</xdr:col>
      <xdr:colOff>50800</xdr:colOff>
      <xdr:row>37</xdr:row>
      <xdr:rowOff>147955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flipV="1">
          <a:off x="19545300" y="64706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123190</xdr:rowOff>
    </xdr:from>
    <xdr:to>
      <xdr:col>98</xdr:col>
      <xdr:colOff>38100</xdr:colOff>
      <xdr:row>38</xdr:row>
      <xdr:rowOff>53340</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8605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147955</xdr:rowOff>
    </xdr:from>
    <xdr:to>
      <xdr:col>102</xdr:col>
      <xdr:colOff>114300</xdr:colOff>
      <xdr:row>38</xdr:row>
      <xdr:rowOff>2540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flipV="1">
          <a:off x="18656300" y="64916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38100</xdr:rowOff>
    </xdr:from>
    <xdr:ext cx="469900" cy="259080"/>
    <xdr:sp macro="" textlink="">
      <xdr:nvSpPr>
        <xdr:cNvPr id="507" name="n_1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1075650" y="6724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80645</xdr:rowOff>
    </xdr:from>
    <xdr:ext cx="467995" cy="259080"/>
    <xdr:sp macro="" textlink="">
      <xdr:nvSpPr>
        <xdr:cNvPr id="508" name="n_2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20199350" y="676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80645</xdr:rowOff>
    </xdr:from>
    <xdr:ext cx="467995" cy="259080"/>
    <xdr:sp macro="" textlink="">
      <xdr:nvSpPr>
        <xdr:cNvPr id="509" name="n_3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9310350" y="6767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140970</xdr:rowOff>
    </xdr:from>
    <xdr:ext cx="467995" cy="259080"/>
    <xdr:sp macro="" textlink="">
      <xdr:nvSpPr>
        <xdr:cNvPr id="510" name="n_4ave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18421350" y="6827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32</xdr:row>
      <xdr:rowOff>55245</xdr:rowOff>
    </xdr:from>
    <xdr:ext cx="469900" cy="257175"/>
    <xdr:sp macro="" textlink="">
      <xdr:nvSpPr>
        <xdr:cNvPr id="511" name="n_1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21075650" y="55416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22860</xdr:rowOff>
    </xdr:from>
    <xdr:ext cx="467995" cy="259080"/>
    <xdr:sp macro="" textlink="">
      <xdr:nvSpPr>
        <xdr:cNvPr id="512" name="n_2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20199350" y="6195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0.504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43815</xdr:rowOff>
    </xdr:from>
    <xdr:ext cx="467995" cy="257175"/>
    <xdr:sp macro="" textlink="">
      <xdr:nvSpPr>
        <xdr:cNvPr id="513" name="n_3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9310350" y="6216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69850</xdr:rowOff>
    </xdr:from>
    <xdr:ext cx="467995" cy="259080"/>
    <xdr:sp macro="" textlink="">
      <xdr:nvSpPr>
        <xdr:cNvPr id="514" name="n_4mainValue【認定こども園・幼稚園・保育所】&#10;一人当たり面積">
          <a:extLst>
            <a:ext uri="{FF2B5EF4-FFF2-40B4-BE49-F238E27FC236}">
              <a16:creationId xmlns:a16="http://schemas.microsoft.com/office/drawing/2014/main" id="{00000000-0008-0000-0F00-000002020000}"/>
            </a:ext>
          </a:extLst>
        </xdr:cNvPr>
        <xdr:cNvSpPr txBox="1"/>
      </xdr:nvSpPr>
      <xdr:spPr>
        <a:xfrm>
          <a:off x="18421350" y="6242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F00-00001A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148590</xdr:rowOff>
    </xdr:from>
    <xdr:to>
      <xdr:col>85</xdr:col>
      <xdr:colOff>126365</xdr:colOff>
      <xdr:row>63</xdr:row>
      <xdr:rowOff>143510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6318865" y="957834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146685</xdr:rowOff>
    </xdr:from>
    <xdr:ext cx="405130" cy="257175"/>
    <xdr:sp macro="" textlink="">
      <xdr:nvSpPr>
        <xdr:cNvPr id="540" name="【学校施設】&#10;有形固定資産減価償却率最小値テキスト">
          <a:extLst>
            <a:ext uri="{FF2B5EF4-FFF2-40B4-BE49-F238E27FC236}">
              <a16:creationId xmlns:a16="http://schemas.microsoft.com/office/drawing/2014/main" id="{00000000-0008-0000-0F00-00001C020000}"/>
            </a:ext>
          </a:extLst>
        </xdr:cNvPr>
        <xdr:cNvSpPr txBox="1"/>
      </xdr:nvSpPr>
      <xdr:spPr>
        <a:xfrm>
          <a:off x="16357600" y="109480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143510</xdr:rowOff>
    </xdr:from>
    <xdr:to>
      <xdr:col>86</xdr:col>
      <xdr:colOff>25400</xdr:colOff>
      <xdr:row>63</xdr:row>
      <xdr:rowOff>143510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6230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95250</xdr:rowOff>
    </xdr:from>
    <xdr:ext cx="405130" cy="259080"/>
    <xdr:sp macro="" textlink="">
      <xdr:nvSpPr>
        <xdr:cNvPr id="542" name="【学校施設】&#10;有形固定資産減価償却率最大値テキスト">
          <a:extLst>
            <a:ext uri="{FF2B5EF4-FFF2-40B4-BE49-F238E27FC236}">
              <a16:creationId xmlns:a16="http://schemas.microsoft.com/office/drawing/2014/main" id="{00000000-0008-0000-0F00-00001E020000}"/>
            </a:ext>
          </a:extLst>
        </xdr:cNvPr>
        <xdr:cNvSpPr txBox="1"/>
      </xdr:nvSpPr>
      <xdr:spPr>
        <a:xfrm>
          <a:off x="16357600" y="9353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6230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67310</xdr:rowOff>
    </xdr:from>
    <xdr:ext cx="405130" cy="259080"/>
    <xdr:sp macro="" textlink="">
      <xdr:nvSpPr>
        <xdr:cNvPr id="544" name="【学校施設】&#10;有形固定資産減価償却率平均値テキスト">
          <a:extLst>
            <a:ext uri="{FF2B5EF4-FFF2-40B4-BE49-F238E27FC236}">
              <a16:creationId xmlns:a16="http://schemas.microsoft.com/office/drawing/2014/main" id="{00000000-0008-0000-0F00-000020020000}"/>
            </a:ext>
          </a:extLst>
        </xdr:cNvPr>
        <xdr:cNvSpPr txBox="1"/>
      </xdr:nvSpPr>
      <xdr:spPr>
        <a:xfrm>
          <a:off x="16357600" y="10182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00000000-0008-0000-0F00-000024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141605</xdr:rowOff>
    </xdr:from>
    <xdr:to>
      <xdr:col>85</xdr:col>
      <xdr:colOff>177800</xdr:colOff>
      <xdr:row>62</xdr:row>
      <xdr:rowOff>71755</xdr:rowOff>
    </xdr:to>
    <xdr:sp macro="" textlink="">
      <xdr:nvSpPr>
        <xdr:cNvPr id="555" name="楕円 554">
          <a:extLst>
            <a:ext uri="{FF2B5EF4-FFF2-40B4-BE49-F238E27FC236}">
              <a16:creationId xmlns:a16="http://schemas.microsoft.com/office/drawing/2014/main" id="{00000000-0008-0000-0F00-00002B020000}"/>
            </a:ext>
          </a:extLst>
        </xdr:cNvPr>
        <xdr:cNvSpPr/>
      </xdr:nvSpPr>
      <xdr:spPr>
        <a:xfrm>
          <a:off x="16268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120650</xdr:rowOff>
    </xdr:from>
    <xdr:ext cx="405130" cy="257175"/>
    <xdr:sp macro="" textlink="">
      <xdr:nvSpPr>
        <xdr:cNvPr id="556" name="【学校施設】&#10;有形固定資産減価償却率該当値テキスト">
          <a:extLst>
            <a:ext uri="{FF2B5EF4-FFF2-40B4-BE49-F238E27FC236}">
              <a16:creationId xmlns:a16="http://schemas.microsoft.com/office/drawing/2014/main" id="{00000000-0008-0000-0F00-00002C020000}"/>
            </a:ext>
          </a:extLst>
        </xdr:cNvPr>
        <xdr:cNvSpPr txBox="1"/>
      </xdr:nvSpPr>
      <xdr:spPr>
        <a:xfrm>
          <a:off x="16357600" y="10579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12065</xdr:rowOff>
    </xdr:from>
    <xdr:to>
      <xdr:col>81</xdr:col>
      <xdr:colOff>101600</xdr:colOff>
      <xdr:row>62</xdr:row>
      <xdr:rowOff>113665</xdr:rowOff>
    </xdr:to>
    <xdr:sp macro="" textlink="">
      <xdr:nvSpPr>
        <xdr:cNvPr id="557" name="楕円 556">
          <a:extLst>
            <a:ext uri="{FF2B5EF4-FFF2-40B4-BE49-F238E27FC236}">
              <a16:creationId xmlns:a16="http://schemas.microsoft.com/office/drawing/2014/main" id="{00000000-0008-0000-0F00-00002D020000}"/>
            </a:ext>
          </a:extLst>
        </xdr:cNvPr>
        <xdr:cNvSpPr/>
      </xdr:nvSpPr>
      <xdr:spPr>
        <a:xfrm>
          <a:off x="15430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20955</xdr:rowOff>
    </xdr:from>
    <xdr:to>
      <xdr:col>85</xdr:col>
      <xdr:colOff>127000</xdr:colOff>
      <xdr:row>62</xdr:row>
      <xdr:rowOff>63500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flipV="1">
          <a:off x="15481300" y="106508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38735</xdr:rowOff>
    </xdr:from>
    <xdr:to>
      <xdr:col>76</xdr:col>
      <xdr:colOff>165100</xdr:colOff>
      <xdr:row>62</xdr:row>
      <xdr:rowOff>140335</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4541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63500</xdr:rowOff>
    </xdr:from>
    <xdr:to>
      <xdr:col>81</xdr:col>
      <xdr:colOff>50800</xdr:colOff>
      <xdr:row>62</xdr:row>
      <xdr:rowOff>89535</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flipV="1">
          <a:off x="14592300" y="106934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xdr:rowOff>
    </xdr:from>
    <xdr:to>
      <xdr:col>72</xdr:col>
      <xdr:colOff>38100</xdr:colOff>
      <xdr:row>62</xdr:row>
      <xdr:rowOff>111760</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365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60960</xdr:rowOff>
    </xdr:from>
    <xdr:to>
      <xdr:col>76</xdr:col>
      <xdr:colOff>114300</xdr:colOff>
      <xdr:row>62</xdr:row>
      <xdr:rowOff>89535</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3703300" y="106908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12065</xdr:rowOff>
    </xdr:from>
    <xdr:to>
      <xdr:col>67</xdr:col>
      <xdr:colOff>101600</xdr:colOff>
      <xdr:row>62</xdr:row>
      <xdr:rowOff>113665</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2763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60960</xdr:rowOff>
    </xdr:from>
    <xdr:to>
      <xdr:col>71</xdr:col>
      <xdr:colOff>177800</xdr:colOff>
      <xdr:row>62</xdr:row>
      <xdr:rowOff>63500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12814300" y="106908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122555</xdr:rowOff>
    </xdr:from>
    <xdr:ext cx="405130" cy="257175"/>
    <xdr:sp macro="" textlink="">
      <xdr:nvSpPr>
        <xdr:cNvPr id="565" name="n_1aveValue【学校施設】&#10;有形固定資産減価償却率">
          <a:extLst>
            <a:ext uri="{FF2B5EF4-FFF2-40B4-BE49-F238E27FC236}">
              <a16:creationId xmlns:a16="http://schemas.microsoft.com/office/drawing/2014/main" id="{00000000-0008-0000-0F00-000035020000}"/>
            </a:ext>
          </a:extLst>
        </xdr:cNvPr>
        <xdr:cNvSpPr txBox="1"/>
      </xdr:nvSpPr>
      <xdr:spPr>
        <a:xfrm>
          <a:off x="15266035" y="10066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99695</xdr:rowOff>
    </xdr:from>
    <xdr:ext cx="403225" cy="257175"/>
    <xdr:sp macro="" textlink="">
      <xdr:nvSpPr>
        <xdr:cNvPr id="566" name="n_2aveValue【学校施設】&#10;有形固定資産減価償却率">
          <a:extLst>
            <a:ext uri="{FF2B5EF4-FFF2-40B4-BE49-F238E27FC236}">
              <a16:creationId xmlns:a16="http://schemas.microsoft.com/office/drawing/2014/main" id="{00000000-0008-0000-0F00-000036020000}"/>
            </a:ext>
          </a:extLst>
        </xdr:cNvPr>
        <xdr:cNvSpPr txBox="1"/>
      </xdr:nvSpPr>
      <xdr:spPr>
        <a:xfrm>
          <a:off x="14389735" y="100437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118745</xdr:rowOff>
    </xdr:from>
    <xdr:ext cx="403225" cy="259080"/>
    <xdr:sp macro="" textlink="">
      <xdr:nvSpPr>
        <xdr:cNvPr id="567" name="n_3aveValue【学校施設】&#10;有形固定資産減価償却率">
          <a:extLst>
            <a:ext uri="{FF2B5EF4-FFF2-40B4-BE49-F238E27FC236}">
              <a16:creationId xmlns:a16="http://schemas.microsoft.com/office/drawing/2014/main" id="{00000000-0008-0000-0F00-000037020000}"/>
            </a:ext>
          </a:extLst>
        </xdr:cNvPr>
        <xdr:cNvSpPr txBox="1"/>
      </xdr:nvSpPr>
      <xdr:spPr>
        <a:xfrm>
          <a:off x="13500735" y="1006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61595</xdr:rowOff>
    </xdr:from>
    <xdr:ext cx="403225" cy="259080"/>
    <xdr:sp macro="" textlink="">
      <xdr:nvSpPr>
        <xdr:cNvPr id="568" name="n_4aveValue【学校施設】&#10;有形固定資産減価償却率">
          <a:extLst>
            <a:ext uri="{FF2B5EF4-FFF2-40B4-BE49-F238E27FC236}">
              <a16:creationId xmlns:a16="http://schemas.microsoft.com/office/drawing/2014/main" id="{00000000-0008-0000-0F00-000038020000}"/>
            </a:ext>
          </a:extLst>
        </xdr:cNvPr>
        <xdr:cNvSpPr txBox="1"/>
      </xdr:nvSpPr>
      <xdr:spPr>
        <a:xfrm>
          <a:off x="12611735" y="10005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104775</xdr:rowOff>
    </xdr:from>
    <xdr:ext cx="405130" cy="259080"/>
    <xdr:sp macro="" textlink="">
      <xdr:nvSpPr>
        <xdr:cNvPr id="569" name="n_1mainValue【学校施設】&#10;有形固定資産減価償却率">
          <a:extLst>
            <a:ext uri="{FF2B5EF4-FFF2-40B4-BE49-F238E27FC236}">
              <a16:creationId xmlns:a16="http://schemas.microsoft.com/office/drawing/2014/main" id="{00000000-0008-0000-0F00-000039020000}"/>
            </a:ext>
          </a:extLst>
        </xdr:cNvPr>
        <xdr:cNvSpPr txBox="1"/>
      </xdr:nvSpPr>
      <xdr:spPr>
        <a:xfrm>
          <a:off x="15266035" y="1073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132080</xdr:rowOff>
    </xdr:from>
    <xdr:ext cx="403225" cy="257175"/>
    <xdr:sp macro="" textlink="">
      <xdr:nvSpPr>
        <xdr:cNvPr id="570" name="n_2mainValue【学校施設】&#10;有形固定資産減価償却率">
          <a:extLst>
            <a:ext uri="{FF2B5EF4-FFF2-40B4-BE49-F238E27FC236}">
              <a16:creationId xmlns:a16="http://schemas.microsoft.com/office/drawing/2014/main" id="{00000000-0008-0000-0F00-00003A020000}"/>
            </a:ext>
          </a:extLst>
        </xdr:cNvPr>
        <xdr:cNvSpPr txBox="1"/>
      </xdr:nvSpPr>
      <xdr:spPr>
        <a:xfrm>
          <a:off x="14389735" y="10761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102870</xdr:rowOff>
    </xdr:from>
    <xdr:ext cx="403225" cy="259080"/>
    <xdr:sp macro="" textlink="">
      <xdr:nvSpPr>
        <xdr:cNvPr id="571" name="n_3mainValue【学校施設】&#10;有形固定資産減価償却率">
          <a:extLst>
            <a:ext uri="{FF2B5EF4-FFF2-40B4-BE49-F238E27FC236}">
              <a16:creationId xmlns:a16="http://schemas.microsoft.com/office/drawing/2014/main" id="{00000000-0008-0000-0F00-00003B020000}"/>
            </a:ext>
          </a:extLst>
        </xdr:cNvPr>
        <xdr:cNvSpPr txBox="1"/>
      </xdr:nvSpPr>
      <xdr:spPr>
        <a:xfrm>
          <a:off x="13500735" y="1073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104775</xdr:rowOff>
    </xdr:from>
    <xdr:ext cx="403225" cy="259080"/>
    <xdr:sp macro="" textlink="">
      <xdr:nvSpPr>
        <xdr:cNvPr id="572" name="n_4mainValue【学校施設】&#10;有形固定資産減価償却率">
          <a:extLst>
            <a:ext uri="{FF2B5EF4-FFF2-40B4-BE49-F238E27FC236}">
              <a16:creationId xmlns:a16="http://schemas.microsoft.com/office/drawing/2014/main" id="{00000000-0008-0000-0F00-00003C020000}"/>
            </a:ext>
          </a:extLst>
        </xdr:cNvPr>
        <xdr:cNvSpPr txBox="1"/>
      </xdr:nvSpPr>
      <xdr:spPr>
        <a:xfrm>
          <a:off x="12611735" y="10734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5455" cy="25908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5455"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5455" cy="259080"/>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5455" cy="259080"/>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717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F00-000053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16510</xdr:rowOff>
    </xdr:from>
    <xdr:to>
      <xdr:col>116</xdr:col>
      <xdr:colOff>62865</xdr:colOff>
      <xdr:row>63</xdr:row>
      <xdr:rowOff>105410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2160865" y="961771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109220</xdr:rowOff>
    </xdr:from>
    <xdr:ext cx="469900" cy="257175"/>
    <xdr:sp macro="" textlink="">
      <xdr:nvSpPr>
        <xdr:cNvPr id="597" name="【学校施設】&#10;一人当たり面積最小値テキスト">
          <a:extLst>
            <a:ext uri="{FF2B5EF4-FFF2-40B4-BE49-F238E27FC236}">
              <a16:creationId xmlns:a16="http://schemas.microsoft.com/office/drawing/2014/main" id="{00000000-0008-0000-0F00-000055020000}"/>
            </a:ext>
          </a:extLst>
        </xdr:cNvPr>
        <xdr:cNvSpPr txBox="1"/>
      </xdr:nvSpPr>
      <xdr:spPr>
        <a:xfrm>
          <a:off x="22199600" y="10910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105410</xdr:rowOff>
    </xdr:from>
    <xdr:to>
      <xdr:col>116</xdr:col>
      <xdr:colOff>152400</xdr:colOff>
      <xdr:row>63</xdr:row>
      <xdr:rowOff>105410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2072600" y="1090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134620</xdr:rowOff>
    </xdr:from>
    <xdr:ext cx="469900" cy="257175"/>
    <xdr:sp macro="" textlink="">
      <xdr:nvSpPr>
        <xdr:cNvPr id="599" name="【学校施設】&#10;一人当たり面積最大値テキスト">
          <a:extLst>
            <a:ext uri="{FF2B5EF4-FFF2-40B4-BE49-F238E27FC236}">
              <a16:creationId xmlns:a16="http://schemas.microsoft.com/office/drawing/2014/main" id="{00000000-0008-0000-0F00-000057020000}"/>
            </a:ext>
          </a:extLst>
        </xdr:cNvPr>
        <xdr:cNvSpPr txBox="1"/>
      </xdr:nvSpPr>
      <xdr:spPr>
        <a:xfrm>
          <a:off x="22199600" y="93929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7.515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16510</xdr:rowOff>
    </xdr:from>
    <xdr:to>
      <xdr:col>116</xdr:col>
      <xdr:colOff>152400</xdr:colOff>
      <xdr:row>56</xdr:row>
      <xdr:rowOff>16510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167005</xdr:rowOff>
    </xdr:from>
    <xdr:ext cx="469900" cy="257175"/>
    <xdr:sp macro="" textlink="">
      <xdr:nvSpPr>
        <xdr:cNvPr id="601" name="【学校施設】&#10;一人当たり面積平均値テキスト">
          <a:extLst>
            <a:ext uri="{FF2B5EF4-FFF2-40B4-BE49-F238E27FC236}">
              <a16:creationId xmlns:a16="http://schemas.microsoft.com/office/drawing/2014/main" id="{00000000-0008-0000-0F00-000059020000}"/>
            </a:ext>
          </a:extLst>
        </xdr:cNvPr>
        <xdr:cNvSpPr txBox="1"/>
      </xdr:nvSpPr>
      <xdr:spPr>
        <a:xfrm>
          <a:off x="22199600" y="104540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17780</xdr:rowOff>
    </xdr:from>
    <xdr:to>
      <xdr:col>116</xdr:col>
      <xdr:colOff>114300</xdr:colOff>
      <xdr:row>61</xdr:row>
      <xdr:rowOff>118745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27940</xdr:rowOff>
    </xdr:from>
    <xdr:to>
      <xdr:col>107</xdr:col>
      <xdr:colOff>101600</xdr:colOff>
      <xdr:row>61</xdr:row>
      <xdr:rowOff>129540</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20383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153035</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9494500" y="10510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104140</xdr:rowOff>
    </xdr:from>
    <xdr:to>
      <xdr:col>98</xdr:col>
      <xdr:colOff>38100</xdr:colOff>
      <xdr:row>62</xdr:row>
      <xdr:rowOff>34290</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86055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137160</xdr:rowOff>
    </xdr:from>
    <xdr:to>
      <xdr:col>116</xdr:col>
      <xdr:colOff>114300</xdr:colOff>
      <xdr:row>56</xdr:row>
      <xdr:rowOff>67310</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21107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90170</xdr:rowOff>
    </xdr:from>
    <xdr:ext cx="469900" cy="259080"/>
    <xdr:sp macro="" textlink="">
      <xdr:nvSpPr>
        <xdr:cNvPr id="613" name="【学校施設】&#10;一人当たり面積該当値テキスト">
          <a:extLst>
            <a:ext uri="{FF2B5EF4-FFF2-40B4-BE49-F238E27FC236}">
              <a16:creationId xmlns:a16="http://schemas.microsoft.com/office/drawing/2014/main" id="{00000000-0008-0000-0F00-000065020000}"/>
            </a:ext>
          </a:extLst>
        </xdr:cNvPr>
        <xdr:cNvSpPr txBox="1"/>
      </xdr:nvSpPr>
      <xdr:spPr>
        <a:xfrm>
          <a:off x="22199600" y="951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55</xdr:row>
      <xdr:rowOff>170180</xdr:rowOff>
    </xdr:from>
    <xdr:to>
      <xdr:col>112</xdr:col>
      <xdr:colOff>38100</xdr:colOff>
      <xdr:row>56</xdr:row>
      <xdr:rowOff>100330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21272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16510</xdr:rowOff>
    </xdr:from>
    <xdr:to>
      <xdr:col>116</xdr:col>
      <xdr:colOff>63500</xdr:colOff>
      <xdr:row>56</xdr:row>
      <xdr:rowOff>49530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21323300" y="96177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41910</xdr:rowOff>
    </xdr:from>
    <xdr:to>
      <xdr:col>107</xdr:col>
      <xdr:colOff>101600</xdr:colOff>
      <xdr:row>56</xdr:row>
      <xdr:rowOff>143510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20383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49530</xdr:rowOff>
    </xdr:from>
    <xdr:to>
      <xdr:col>111</xdr:col>
      <xdr:colOff>177800</xdr:colOff>
      <xdr:row>56</xdr:row>
      <xdr:rowOff>92710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20434300" y="9650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76200</xdr:rowOff>
    </xdr:from>
    <xdr:to>
      <xdr:col>102</xdr:col>
      <xdr:colOff>165100</xdr:colOff>
      <xdr:row>58</xdr:row>
      <xdr:rowOff>6350</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9494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92710</xdr:rowOff>
    </xdr:from>
    <xdr:to>
      <xdr:col>107</xdr:col>
      <xdr:colOff>50800</xdr:colOff>
      <xdr:row>57</xdr:row>
      <xdr:rowOff>127000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19545300" y="969391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114300</xdr:rowOff>
    </xdr:from>
    <xdr:to>
      <xdr:col>98</xdr:col>
      <xdr:colOff>38100</xdr:colOff>
      <xdr:row>58</xdr:row>
      <xdr:rowOff>44450</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86055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127000</xdr:rowOff>
    </xdr:from>
    <xdr:to>
      <xdr:col>102</xdr:col>
      <xdr:colOff>114300</xdr:colOff>
      <xdr:row>57</xdr:row>
      <xdr:rowOff>165100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18656300" y="98996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110490</xdr:rowOff>
    </xdr:from>
    <xdr:ext cx="469900" cy="257175"/>
    <xdr:sp macro="" textlink="">
      <xdr:nvSpPr>
        <xdr:cNvPr id="622" name="n_1aveValue【学校施設】&#10;一人当たり面積">
          <a:extLst>
            <a:ext uri="{FF2B5EF4-FFF2-40B4-BE49-F238E27FC236}">
              <a16:creationId xmlns:a16="http://schemas.microsoft.com/office/drawing/2014/main" id="{00000000-0008-0000-0F00-00006E020000}"/>
            </a:ext>
          </a:extLst>
        </xdr:cNvPr>
        <xdr:cNvSpPr txBox="1"/>
      </xdr:nvSpPr>
      <xdr:spPr>
        <a:xfrm>
          <a:off x="21075650" y="105689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120650</xdr:rowOff>
    </xdr:from>
    <xdr:ext cx="467995" cy="257175"/>
    <xdr:sp macro="" textlink="">
      <xdr:nvSpPr>
        <xdr:cNvPr id="623" name="n_2aveValue【学校施設】&#10;一人当たり面積">
          <a:extLst>
            <a:ext uri="{FF2B5EF4-FFF2-40B4-BE49-F238E27FC236}">
              <a16:creationId xmlns:a16="http://schemas.microsoft.com/office/drawing/2014/main" id="{00000000-0008-0000-0F00-00006F020000}"/>
            </a:ext>
          </a:extLst>
        </xdr:cNvPr>
        <xdr:cNvSpPr txBox="1"/>
      </xdr:nvSpPr>
      <xdr:spPr>
        <a:xfrm>
          <a:off x="20199350" y="10579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144145</xdr:rowOff>
    </xdr:from>
    <xdr:ext cx="467995" cy="257175"/>
    <xdr:sp macro="" textlink="">
      <xdr:nvSpPr>
        <xdr:cNvPr id="624" name="n_3aveValue【学校施設】&#10;一人当たり面積">
          <a:extLst>
            <a:ext uri="{FF2B5EF4-FFF2-40B4-BE49-F238E27FC236}">
              <a16:creationId xmlns:a16="http://schemas.microsoft.com/office/drawing/2014/main" id="{00000000-0008-0000-0F00-000070020000}"/>
            </a:ext>
          </a:extLst>
        </xdr:cNvPr>
        <xdr:cNvSpPr txBox="1"/>
      </xdr:nvSpPr>
      <xdr:spPr>
        <a:xfrm>
          <a:off x="19310350" y="10602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25400</xdr:rowOff>
    </xdr:from>
    <xdr:ext cx="467995" cy="259080"/>
    <xdr:sp macro="" textlink="">
      <xdr:nvSpPr>
        <xdr:cNvPr id="625" name="n_4aveValue【学校施設】&#10;一人当たり面積">
          <a:extLst>
            <a:ext uri="{FF2B5EF4-FFF2-40B4-BE49-F238E27FC236}">
              <a16:creationId xmlns:a16="http://schemas.microsoft.com/office/drawing/2014/main" id="{00000000-0008-0000-0F00-000071020000}"/>
            </a:ext>
          </a:extLst>
        </xdr:cNvPr>
        <xdr:cNvSpPr txBox="1"/>
      </xdr:nvSpPr>
      <xdr:spPr>
        <a:xfrm>
          <a:off x="18421350" y="10655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54</xdr:row>
      <xdr:rowOff>116840</xdr:rowOff>
    </xdr:from>
    <xdr:ext cx="469900" cy="259080"/>
    <xdr:sp macro="" textlink="">
      <xdr:nvSpPr>
        <xdr:cNvPr id="626" name="n_1mainValue【学校施設】&#10;一人当たり面積">
          <a:extLst>
            <a:ext uri="{FF2B5EF4-FFF2-40B4-BE49-F238E27FC236}">
              <a16:creationId xmlns:a16="http://schemas.microsoft.com/office/drawing/2014/main" id="{00000000-0008-0000-0F00-000072020000}"/>
            </a:ext>
          </a:extLst>
        </xdr:cNvPr>
        <xdr:cNvSpPr txBox="1"/>
      </xdr:nvSpPr>
      <xdr:spPr>
        <a:xfrm>
          <a:off x="21075650" y="9375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54</xdr:row>
      <xdr:rowOff>160020</xdr:rowOff>
    </xdr:from>
    <xdr:ext cx="467995" cy="259080"/>
    <xdr:sp macro="" textlink="">
      <xdr:nvSpPr>
        <xdr:cNvPr id="627" name="n_2mainValue【学校施設】&#10;一人当たり面積">
          <a:extLst>
            <a:ext uri="{FF2B5EF4-FFF2-40B4-BE49-F238E27FC236}">
              <a16:creationId xmlns:a16="http://schemas.microsoft.com/office/drawing/2014/main" id="{00000000-0008-0000-0F00-000073020000}"/>
            </a:ext>
          </a:extLst>
        </xdr:cNvPr>
        <xdr:cNvSpPr txBox="1"/>
      </xdr:nvSpPr>
      <xdr:spPr>
        <a:xfrm>
          <a:off x="20199350" y="9418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56</xdr:row>
      <xdr:rowOff>22860</xdr:rowOff>
    </xdr:from>
    <xdr:ext cx="467995" cy="259080"/>
    <xdr:sp macro="" textlink="">
      <xdr:nvSpPr>
        <xdr:cNvPr id="628" name="n_3mainValue【学校施設】&#10;一人当たり面積">
          <a:extLst>
            <a:ext uri="{FF2B5EF4-FFF2-40B4-BE49-F238E27FC236}">
              <a16:creationId xmlns:a16="http://schemas.microsoft.com/office/drawing/2014/main" id="{00000000-0008-0000-0F00-000074020000}"/>
            </a:ext>
          </a:extLst>
        </xdr:cNvPr>
        <xdr:cNvSpPr txBox="1"/>
      </xdr:nvSpPr>
      <xdr:spPr>
        <a:xfrm>
          <a:off x="19310350" y="9624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56</xdr:row>
      <xdr:rowOff>60960</xdr:rowOff>
    </xdr:from>
    <xdr:ext cx="467995" cy="259080"/>
    <xdr:sp macro="" textlink="">
      <xdr:nvSpPr>
        <xdr:cNvPr id="629" name="n_4mainValue【学校施設】&#10;一人当たり面積">
          <a:extLst>
            <a:ext uri="{FF2B5EF4-FFF2-40B4-BE49-F238E27FC236}">
              <a16:creationId xmlns:a16="http://schemas.microsoft.com/office/drawing/2014/main" id="{00000000-0008-0000-0F00-000075020000}"/>
            </a:ext>
          </a:extLst>
        </xdr:cNvPr>
        <xdr:cNvSpPr txBox="1"/>
      </xdr:nvSpPr>
      <xdr:spPr>
        <a:xfrm>
          <a:off x="18421350" y="9662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00000000-0008-0000-0F00-00009D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133350</xdr:rowOff>
    </xdr:from>
    <xdr:to>
      <xdr:col>85</xdr:col>
      <xdr:colOff>126365</xdr:colOff>
      <xdr:row>108</xdr:row>
      <xdr:rowOff>152400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6318865" y="171069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7175"/>
    <xdr:sp macro="" textlink="">
      <xdr:nvSpPr>
        <xdr:cNvPr id="671" name="【公民館】&#10;有形固定資産減価償却率最小値テキスト">
          <a:extLst>
            <a:ext uri="{FF2B5EF4-FFF2-40B4-BE49-F238E27FC236}">
              <a16:creationId xmlns:a16="http://schemas.microsoft.com/office/drawing/2014/main" id="{00000000-0008-0000-0F00-00009F020000}"/>
            </a:ext>
          </a:extLst>
        </xdr:cNvPr>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80010</xdr:rowOff>
    </xdr:from>
    <xdr:ext cx="405130" cy="259080"/>
    <xdr:sp macro="" textlink="">
      <xdr:nvSpPr>
        <xdr:cNvPr id="673" name="【公民館】&#10;有形固定資産減価償却率最大値テキスト">
          <a:extLst>
            <a:ext uri="{FF2B5EF4-FFF2-40B4-BE49-F238E27FC236}">
              <a16:creationId xmlns:a16="http://schemas.microsoft.com/office/drawing/2014/main" id="{00000000-0008-0000-0F00-0000A1020000}"/>
            </a:ext>
          </a:extLst>
        </xdr:cNvPr>
        <xdr:cNvSpPr txBox="1"/>
      </xdr:nvSpPr>
      <xdr:spPr>
        <a:xfrm>
          <a:off x="16357600" y="16882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230600" y="1710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109220</xdr:rowOff>
    </xdr:from>
    <xdr:ext cx="405130" cy="257175"/>
    <xdr:sp macro="" textlink="">
      <xdr:nvSpPr>
        <xdr:cNvPr id="675" name="【公民館】&#10;有形固定資産減価償却率平均値テキスト">
          <a:extLst>
            <a:ext uri="{FF2B5EF4-FFF2-40B4-BE49-F238E27FC236}">
              <a16:creationId xmlns:a16="http://schemas.microsoft.com/office/drawing/2014/main" id="{00000000-0008-0000-0F00-0000A3020000}"/>
            </a:ext>
          </a:extLst>
        </xdr:cNvPr>
        <xdr:cNvSpPr txBox="1"/>
      </xdr:nvSpPr>
      <xdr:spPr>
        <a:xfrm>
          <a:off x="16357600" y="179400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86360</xdr:rowOff>
    </xdr:from>
    <xdr:to>
      <xdr:col>85</xdr:col>
      <xdr:colOff>177800</xdr:colOff>
      <xdr:row>106</xdr:row>
      <xdr:rowOff>16510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62687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50165</xdr:rowOff>
    </xdr:from>
    <xdr:to>
      <xdr:col>76</xdr:col>
      <xdr:colOff>165100</xdr:colOff>
      <xdr:row>105</xdr:row>
      <xdr:rowOff>151765</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45415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154940</xdr:rowOff>
    </xdr:from>
    <xdr:to>
      <xdr:col>72</xdr:col>
      <xdr:colOff>38100</xdr:colOff>
      <xdr:row>105</xdr:row>
      <xdr:rowOff>85090</xdr:rowOff>
    </xdr:to>
    <xdr:sp macro="" textlink="">
      <xdr:nvSpPr>
        <xdr:cNvPr id="679" name="フローチャート: 判断 678">
          <a:extLst>
            <a:ext uri="{FF2B5EF4-FFF2-40B4-BE49-F238E27FC236}">
              <a16:creationId xmlns:a16="http://schemas.microsoft.com/office/drawing/2014/main" id="{00000000-0008-0000-0F00-0000A7020000}"/>
            </a:ext>
          </a:extLst>
        </xdr:cNvPr>
        <xdr:cNvSpPr/>
      </xdr:nvSpPr>
      <xdr:spPr>
        <a:xfrm>
          <a:off x="13652500" y="179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153035</xdr:rowOff>
    </xdr:from>
    <xdr:to>
      <xdr:col>67</xdr:col>
      <xdr:colOff>101600</xdr:colOff>
      <xdr:row>105</xdr:row>
      <xdr:rowOff>83185</xdr:rowOff>
    </xdr:to>
    <xdr:sp macro="" textlink="">
      <xdr:nvSpPr>
        <xdr:cNvPr id="680" name="フローチャート: 判断 679">
          <a:extLst>
            <a:ext uri="{FF2B5EF4-FFF2-40B4-BE49-F238E27FC236}">
              <a16:creationId xmlns:a16="http://schemas.microsoft.com/office/drawing/2014/main" id="{00000000-0008-0000-0F00-0000A8020000}"/>
            </a:ext>
          </a:extLst>
        </xdr:cNvPr>
        <xdr:cNvSpPr/>
      </xdr:nvSpPr>
      <xdr:spPr>
        <a:xfrm>
          <a:off x="12763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46355</xdr:rowOff>
    </xdr:from>
    <xdr:to>
      <xdr:col>85</xdr:col>
      <xdr:colOff>177800</xdr:colOff>
      <xdr:row>107</xdr:row>
      <xdr:rowOff>147955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626870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24765</xdr:rowOff>
    </xdr:from>
    <xdr:ext cx="405130" cy="259080"/>
    <xdr:sp macro="" textlink="">
      <xdr:nvSpPr>
        <xdr:cNvPr id="687" name="【公民館】&#10;有形固定資産減価償却率該当値テキスト">
          <a:extLst>
            <a:ext uri="{FF2B5EF4-FFF2-40B4-BE49-F238E27FC236}">
              <a16:creationId xmlns:a16="http://schemas.microsoft.com/office/drawing/2014/main" id="{00000000-0008-0000-0F00-0000AF020000}"/>
            </a:ext>
          </a:extLst>
        </xdr:cNvPr>
        <xdr:cNvSpPr txBox="1"/>
      </xdr:nvSpPr>
      <xdr:spPr>
        <a:xfrm>
          <a:off x="16357600" y="18369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88265</xdr:rowOff>
    </xdr:from>
    <xdr:to>
      <xdr:col>81</xdr:col>
      <xdr:colOff>101600</xdr:colOff>
      <xdr:row>108</xdr:row>
      <xdr:rowOff>18415</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5430500" y="184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97790</xdr:rowOff>
    </xdr:from>
    <xdr:to>
      <xdr:col>85</xdr:col>
      <xdr:colOff>127000</xdr:colOff>
      <xdr:row>107</xdr:row>
      <xdr:rowOff>139065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5481300" y="184429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78740</xdr:rowOff>
    </xdr:from>
    <xdr:to>
      <xdr:col>76</xdr:col>
      <xdr:colOff>165100</xdr:colOff>
      <xdr:row>108</xdr:row>
      <xdr:rowOff>8890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4541500" y="184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129540</xdr:rowOff>
    </xdr:from>
    <xdr:to>
      <xdr:col>81</xdr:col>
      <xdr:colOff>50800</xdr:colOff>
      <xdr:row>107</xdr:row>
      <xdr:rowOff>139065</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4592300" y="184746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69215</xdr:rowOff>
    </xdr:from>
    <xdr:to>
      <xdr:col>72</xdr:col>
      <xdr:colOff>38100</xdr:colOff>
      <xdr:row>107</xdr:row>
      <xdr:rowOff>170815</xdr:rowOff>
    </xdr:to>
    <xdr:sp macro="" textlink="">
      <xdr:nvSpPr>
        <xdr:cNvPr id="692" name="楕円 691">
          <a:extLst>
            <a:ext uri="{FF2B5EF4-FFF2-40B4-BE49-F238E27FC236}">
              <a16:creationId xmlns:a16="http://schemas.microsoft.com/office/drawing/2014/main" id="{00000000-0008-0000-0F00-0000B4020000}"/>
            </a:ext>
          </a:extLst>
        </xdr:cNvPr>
        <xdr:cNvSpPr/>
      </xdr:nvSpPr>
      <xdr:spPr>
        <a:xfrm>
          <a:off x="13652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120650</xdr:rowOff>
    </xdr:from>
    <xdr:to>
      <xdr:col>76</xdr:col>
      <xdr:colOff>114300</xdr:colOff>
      <xdr:row>107</xdr:row>
      <xdr:rowOff>129540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3703300" y="184658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50165</xdr:rowOff>
    </xdr:from>
    <xdr:to>
      <xdr:col>67</xdr:col>
      <xdr:colOff>101600</xdr:colOff>
      <xdr:row>107</xdr:row>
      <xdr:rowOff>151765</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12763500" y="183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100965</xdr:rowOff>
    </xdr:from>
    <xdr:to>
      <xdr:col>71</xdr:col>
      <xdr:colOff>177800</xdr:colOff>
      <xdr:row>107</xdr:row>
      <xdr:rowOff>120650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2814300" y="184461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12065</xdr:rowOff>
    </xdr:from>
    <xdr:ext cx="405130" cy="259080"/>
    <xdr:sp macro="" textlink="">
      <xdr:nvSpPr>
        <xdr:cNvPr id="696" name="n_1aveValue【公民館】&#10;有形固定資産減価償却率">
          <a:extLst>
            <a:ext uri="{FF2B5EF4-FFF2-40B4-BE49-F238E27FC236}">
              <a16:creationId xmlns:a16="http://schemas.microsoft.com/office/drawing/2014/main" id="{00000000-0008-0000-0F00-0000B8020000}"/>
            </a:ext>
          </a:extLst>
        </xdr:cNvPr>
        <xdr:cNvSpPr txBox="1"/>
      </xdr:nvSpPr>
      <xdr:spPr>
        <a:xfrm>
          <a:off x="15266035" y="17842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168275</xdr:rowOff>
    </xdr:from>
    <xdr:ext cx="403225" cy="257175"/>
    <xdr:sp macro="" textlink="">
      <xdr:nvSpPr>
        <xdr:cNvPr id="697" name="n_2aveValue【公民館】&#10;有形固定資産減価償却率">
          <a:extLst>
            <a:ext uri="{FF2B5EF4-FFF2-40B4-BE49-F238E27FC236}">
              <a16:creationId xmlns:a16="http://schemas.microsoft.com/office/drawing/2014/main" id="{00000000-0008-0000-0F00-0000B9020000}"/>
            </a:ext>
          </a:extLst>
        </xdr:cNvPr>
        <xdr:cNvSpPr txBox="1"/>
      </xdr:nvSpPr>
      <xdr:spPr>
        <a:xfrm>
          <a:off x="14389735" y="178276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101600</xdr:rowOff>
    </xdr:from>
    <xdr:ext cx="403225" cy="259080"/>
    <xdr:sp macro="" textlink="">
      <xdr:nvSpPr>
        <xdr:cNvPr id="698" name="n_3aveValue【公民館】&#10;有形固定資産減価償却率">
          <a:extLst>
            <a:ext uri="{FF2B5EF4-FFF2-40B4-BE49-F238E27FC236}">
              <a16:creationId xmlns:a16="http://schemas.microsoft.com/office/drawing/2014/main" id="{00000000-0008-0000-0F00-0000BA020000}"/>
            </a:ext>
          </a:extLst>
        </xdr:cNvPr>
        <xdr:cNvSpPr txBox="1"/>
      </xdr:nvSpPr>
      <xdr:spPr>
        <a:xfrm>
          <a:off x="13500735" y="17760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99695</xdr:rowOff>
    </xdr:from>
    <xdr:ext cx="403225" cy="257175"/>
    <xdr:sp macro="" textlink="">
      <xdr:nvSpPr>
        <xdr:cNvPr id="699" name="n_4aveValue【公民館】&#10;有形固定資産減価償却率">
          <a:extLst>
            <a:ext uri="{FF2B5EF4-FFF2-40B4-BE49-F238E27FC236}">
              <a16:creationId xmlns:a16="http://schemas.microsoft.com/office/drawing/2014/main" id="{00000000-0008-0000-0F00-0000BB020000}"/>
            </a:ext>
          </a:extLst>
        </xdr:cNvPr>
        <xdr:cNvSpPr txBox="1"/>
      </xdr:nvSpPr>
      <xdr:spPr>
        <a:xfrm>
          <a:off x="12611735" y="17759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9525</xdr:rowOff>
    </xdr:from>
    <xdr:ext cx="405130" cy="257175"/>
    <xdr:sp macro="" textlink="">
      <xdr:nvSpPr>
        <xdr:cNvPr id="700" name="n_1mainValue【公民館】&#10;有形固定資産減価償却率">
          <a:extLst>
            <a:ext uri="{FF2B5EF4-FFF2-40B4-BE49-F238E27FC236}">
              <a16:creationId xmlns:a16="http://schemas.microsoft.com/office/drawing/2014/main" id="{00000000-0008-0000-0F00-0000BC020000}"/>
            </a:ext>
          </a:extLst>
        </xdr:cNvPr>
        <xdr:cNvSpPr txBox="1"/>
      </xdr:nvSpPr>
      <xdr:spPr>
        <a:xfrm>
          <a:off x="15266035" y="18526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0</xdr:rowOff>
    </xdr:from>
    <xdr:ext cx="403225" cy="259080"/>
    <xdr:sp macro="" textlink="">
      <xdr:nvSpPr>
        <xdr:cNvPr id="701" name="n_2mainValue【公民館】&#10;有形固定資産減価償却率">
          <a:extLst>
            <a:ext uri="{FF2B5EF4-FFF2-40B4-BE49-F238E27FC236}">
              <a16:creationId xmlns:a16="http://schemas.microsoft.com/office/drawing/2014/main" id="{00000000-0008-0000-0F00-0000BD020000}"/>
            </a:ext>
          </a:extLst>
        </xdr:cNvPr>
        <xdr:cNvSpPr txBox="1"/>
      </xdr:nvSpPr>
      <xdr:spPr>
        <a:xfrm>
          <a:off x="14389735" y="18516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161925</xdr:rowOff>
    </xdr:from>
    <xdr:ext cx="403225" cy="259080"/>
    <xdr:sp macro="" textlink="">
      <xdr:nvSpPr>
        <xdr:cNvPr id="702" name="n_3mainValue【公民館】&#10;有形固定資産減価償却率">
          <a:extLst>
            <a:ext uri="{FF2B5EF4-FFF2-40B4-BE49-F238E27FC236}">
              <a16:creationId xmlns:a16="http://schemas.microsoft.com/office/drawing/2014/main" id="{00000000-0008-0000-0F00-0000BE020000}"/>
            </a:ext>
          </a:extLst>
        </xdr:cNvPr>
        <xdr:cNvSpPr txBox="1"/>
      </xdr:nvSpPr>
      <xdr:spPr>
        <a:xfrm>
          <a:off x="13500735" y="185070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143510</xdr:rowOff>
    </xdr:from>
    <xdr:ext cx="403225" cy="257175"/>
    <xdr:sp macro="" textlink="">
      <xdr:nvSpPr>
        <xdr:cNvPr id="703" name="n_4mainValue【公民館】&#10;有形固定資産減価償却率">
          <a:extLst>
            <a:ext uri="{FF2B5EF4-FFF2-40B4-BE49-F238E27FC236}">
              <a16:creationId xmlns:a16="http://schemas.microsoft.com/office/drawing/2014/main" id="{00000000-0008-0000-0F00-0000BF020000}"/>
            </a:ext>
          </a:extLst>
        </xdr:cNvPr>
        <xdr:cNvSpPr txBox="1"/>
      </xdr:nvSpPr>
      <xdr:spPr>
        <a:xfrm>
          <a:off x="12611735" y="184886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000000-0008-0000-0F00-0000D8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68580</xdr:rowOff>
    </xdr:from>
    <xdr:to>
      <xdr:col>116</xdr:col>
      <xdr:colOff>62865</xdr:colOff>
      <xdr:row>109</xdr:row>
      <xdr:rowOff>31115</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22160865" y="1721358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34925</xdr:rowOff>
    </xdr:from>
    <xdr:ext cx="469900" cy="259080"/>
    <xdr:sp macro="" textlink="">
      <xdr:nvSpPr>
        <xdr:cNvPr id="730" name="【公民館】&#10;一人当たり面積最小値テキスト">
          <a:extLst>
            <a:ext uri="{FF2B5EF4-FFF2-40B4-BE49-F238E27FC236}">
              <a16:creationId xmlns:a16="http://schemas.microsoft.com/office/drawing/2014/main" id="{00000000-0008-0000-0F00-0000DA020000}"/>
            </a:ext>
          </a:extLst>
        </xdr:cNvPr>
        <xdr:cNvSpPr txBox="1"/>
      </xdr:nvSpPr>
      <xdr:spPr>
        <a:xfrm>
          <a:off x="22199600" y="18722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31115</xdr:rowOff>
    </xdr:from>
    <xdr:to>
      <xdr:col>116</xdr:col>
      <xdr:colOff>152400</xdr:colOff>
      <xdr:row>109</xdr:row>
      <xdr:rowOff>31115</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22072600" y="18719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15240</xdr:rowOff>
    </xdr:from>
    <xdr:ext cx="469900" cy="259080"/>
    <xdr:sp macro="" textlink="">
      <xdr:nvSpPr>
        <xdr:cNvPr id="732" name="【公民館】&#10;一人当たり面積最大値テキスト">
          <a:extLst>
            <a:ext uri="{FF2B5EF4-FFF2-40B4-BE49-F238E27FC236}">
              <a16:creationId xmlns:a16="http://schemas.microsoft.com/office/drawing/2014/main" id="{00000000-0008-0000-0F00-0000DC020000}"/>
            </a:ext>
          </a:extLst>
        </xdr:cNvPr>
        <xdr:cNvSpPr txBox="1"/>
      </xdr:nvSpPr>
      <xdr:spPr>
        <a:xfrm>
          <a:off x="22199600" y="16988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4.623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22072600" y="1721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110490</xdr:rowOff>
    </xdr:from>
    <xdr:ext cx="469900" cy="257175"/>
    <xdr:sp macro="" textlink="">
      <xdr:nvSpPr>
        <xdr:cNvPr id="734" name="【公民館】&#10;一人当たり面積平均値テキスト">
          <a:extLst>
            <a:ext uri="{FF2B5EF4-FFF2-40B4-BE49-F238E27FC236}">
              <a16:creationId xmlns:a16="http://schemas.microsoft.com/office/drawing/2014/main" id="{00000000-0008-0000-0F00-0000DE020000}"/>
            </a:ext>
          </a:extLst>
        </xdr:cNvPr>
        <xdr:cNvSpPr txBox="1"/>
      </xdr:nvSpPr>
      <xdr:spPr>
        <a:xfrm>
          <a:off x="22199600" y="184556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132080</xdr:rowOff>
    </xdr:from>
    <xdr:to>
      <xdr:col>116</xdr:col>
      <xdr:colOff>114300</xdr:colOff>
      <xdr:row>108</xdr:row>
      <xdr:rowOff>62230</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22110700" y="184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142240</xdr:rowOff>
    </xdr:from>
    <xdr:to>
      <xdr:col>112</xdr:col>
      <xdr:colOff>38100</xdr:colOff>
      <xdr:row>108</xdr:row>
      <xdr:rowOff>72390</xdr:rowOff>
    </xdr:to>
    <xdr:sp macro="" textlink="">
      <xdr:nvSpPr>
        <xdr:cNvPr id="736" name="フローチャート: 判断 735">
          <a:extLst>
            <a:ext uri="{FF2B5EF4-FFF2-40B4-BE49-F238E27FC236}">
              <a16:creationId xmlns:a16="http://schemas.microsoft.com/office/drawing/2014/main" id="{00000000-0008-0000-0F00-0000E0020000}"/>
            </a:ext>
          </a:extLst>
        </xdr:cNvPr>
        <xdr:cNvSpPr/>
      </xdr:nvSpPr>
      <xdr:spPr>
        <a:xfrm>
          <a:off x="21272500" y="184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160655</xdr:rowOff>
    </xdr:from>
    <xdr:to>
      <xdr:col>107</xdr:col>
      <xdr:colOff>101600</xdr:colOff>
      <xdr:row>108</xdr:row>
      <xdr:rowOff>90805</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20383500" y="185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3175</xdr:rowOff>
    </xdr:from>
    <xdr:to>
      <xdr:col>102</xdr:col>
      <xdr:colOff>165100</xdr:colOff>
      <xdr:row>108</xdr:row>
      <xdr:rowOff>104775</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9494500" y="185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57150</xdr:rowOff>
    </xdr:from>
    <xdr:to>
      <xdr:col>98</xdr:col>
      <xdr:colOff>38100</xdr:colOff>
      <xdr:row>108</xdr:row>
      <xdr:rowOff>158750</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8605500" y="185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97790</xdr:rowOff>
    </xdr:from>
    <xdr:to>
      <xdr:col>116</xdr:col>
      <xdr:colOff>114300</xdr:colOff>
      <xdr:row>108</xdr:row>
      <xdr:rowOff>27940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221107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120650</xdr:rowOff>
    </xdr:from>
    <xdr:ext cx="469900" cy="257175"/>
    <xdr:sp macro="" textlink="">
      <xdr:nvSpPr>
        <xdr:cNvPr id="746" name="【公民館】&#10;一人当たり面積該当値テキスト">
          <a:extLst>
            <a:ext uri="{FF2B5EF4-FFF2-40B4-BE49-F238E27FC236}">
              <a16:creationId xmlns:a16="http://schemas.microsoft.com/office/drawing/2014/main" id="{00000000-0008-0000-0F00-0000EA020000}"/>
            </a:ext>
          </a:extLst>
        </xdr:cNvPr>
        <xdr:cNvSpPr txBox="1"/>
      </xdr:nvSpPr>
      <xdr:spPr>
        <a:xfrm>
          <a:off x="22199600" y="182943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43815</xdr:rowOff>
    </xdr:from>
    <xdr:to>
      <xdr:col>112</xdr:col>
      <xdr:colOff>38100</xdr:colOff>
      <xdr:row>107</xdr:row>
      <xdr:rowOff>145415</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21272500" y="1838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94615</xdr:rowOff>
    </xdr:from>
    <xdr:to>
      <xdr:col>116</xdr:col>
      <xdr:colOff>63500</xdr:colOff>
      <xdr:row>107</xdr:row>
      <xdr:rowOff>148590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21323300" y="1843976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52705</xdr:rowOff>
    </xdr:from>
    <xdr:to>
      <xdr:col>107</xdr:col>
      <xdr:colOff>101600</xdr:colOff>
      <xdr:row>107</xdr:row>
      <xdr:rowOff>154940</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20383500" y="1839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94615</xdr:rowOff>
    </xdr:from>
    <xdr:to>
      <xdr:col>111</xdr:col>
      <xdr:colOff>177800</xdr:colOff>
      <xdr:row>107</xdr:row>
      <xdr:rowOff>103505</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flipV="1">
          <a:off x="20434300" y="184397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60325</xdr:rowOff>
    </xdr:from>
    <xdr:to>
      <xdr:col>102</xdr:col>
      <xdr:colOff>165100</xdr:colOff>
      <xdr:row>107</xdr:row>
      <xdr:rowOff>161925</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9494500" y="184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103505</xdr:rowOff>
    </xdr:from>
    <xdr:to>
      <xdr:col>107</xdr:col>
      <xdr:colOff>50800</xdr:colOff>
      <xdr:row>107</xdr:row>
      <xdr:rowOff>111125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9545300" y="184486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68580</xdr:rowOff>
    </xdr:from>
    <xdr:to>
      <xdr:col>98</xdr:col>
      <xdr:colOff>38100</xdr:colOff>
      <xdr:row>107</xdr:row>
      <xdr:rowOff>170180</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8605500" y="184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111125</xdr:rowOff>
    </xdr:from>
    <xdr:to>
      <xdr:col>102</xdr:col>
      <xdr:colOff>114300</xdr:colOff>
      <xdr:row>107</xdr:row>
      <xdr:rowOff>119380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8656300" y="184562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108</xdr:row>
      <xdr:rowOff>63500</xdr:rowOff>
    </xdr:from>
    <xdr:ext cx="469900" cy="257175"/>
    <xdr:sp macro="" textlink="">
      <xdr:nvSpPr>
        <xdr:cNvPr id="755" name="n_1aveValue【公民館】&#10;一人当たり面積">
          <a:extLst>
            <a:ext uri="{FF2B5EF4-FFF2-40B4-BE49-F238E27FC236}">
              <a16:creationId xmlns:a16="http://schemas.microsoft.com/office/drawing/2014/main" id="{00000000-0008-0000-0F00-0000F3020000}"/>
            </a:ext>
          </a:extLst>
        </xdr:cNvPr>
        <xdr:cNvSpPr txBox="1"/>
      </xdr:nvSpPr>
      <xdr:spPr>
        <a:xfrm>
          <a:off x="21075650" y="185801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108</xdr:row>
      <xdr:rowOff>81915</xdr:rowOff>
    </xdr:from>
    <xdr:ext cx="467995" cy="259080"/>
    <xdr:sp macro="" textlink="">
      <xdr:nvSpPr>
        <xdr:cNvPr id="756" name="n_2aveValue【公民館】&#10;一人当たり面積">
          <a:extLst>
            <a:ext uri="{FF2B5EF4-FFF2-40B4-BE49-F238E27FC236}">
              <a16:creationId xmlns:a16="http://schemas.microsoft.com/office/drawing/2014/main" id="{00000000-0008-0000-0F00-0000F4020000}"/>
            </a:ext>
          </a:extLst>
        </xdr:cNvPr>
        <xdr:cNvSpPr txBox="1"/>
      </xdr:nvSpPr>
      <xdr:spPr>
        <a:xfrm>
          <a:off x="20199350" y="185985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108</xdr:row>
      <xdr:rowOff>95885</xdr:rowOff>
    </xdr:from>
    <xdr:ext cx="467995" cy="259080"/>
    <xdr:sp macro="" textlink="">
      <xdr:nvSpPr>
        <xdr:cNvPr id="757" name="n_3aveValue【公民館】&#10;一人当たり面積">
          <a:extLst>
            <a:ext uri="{FF2B5EF4-FFF2-40B4-BE49-F238E27FC236}">
              <a16:creationId xmlns:a16="http://schemas.microsoft.com/office/drawing/2014/main" id="{00000000-0008-0000-0F00-0000F5020000}"/>
            </a:ext>
          </a:extLst>
        </xdr:cNvPr>
        <xdr:cNvSpPr txBox="1"/>
      </xdr:nvSpPr>
      <xdr:spPr>
        <a:xfrm>
          <a:off x="19310350" y="18612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108</xdr:row>
      <xdr:rowOff>149860</xdr:rowOff>
    </xdr:from>
    <xdr:ext cx="467995" cy="259080"/>
    <xdr:sp macro="" textlink="">
      <xdr:nvSpPr>
        <xdr:cNvPr id="758" name="n_4aveValue【公民館】&#10;一人当たり面積">
          <a:extLst>
            <a:ext uri="{FF2B5EF4-FFF2-40B4-BE49-F238E27FC236}">
              <a16:creationId xmlns:a16="http://schemas.microsoft.com/office/drawing/2014/main" id="{00000000-0008-0000-0F00-0000F6020000}"/>
            </a:ext>
          </a:extLst>
        </xdr:cNvPr>
        <xdr:cNvSpPr txBox="1"/>
      </xdr:nvSpPr>
      <xdr:spPr>
        <a:xfrm>
          <a:off x="18421350" y="18666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105</xdr:row>
      <xdr:rowOff>161925</xdr:rowOff>
    </xdr:from>
    <xdr:ext cx="469900" cy="259080"/>
    <xdr:sp macro="" textlink="">
      <xdr:nvSpPr>
        <xdr:cNvPr id="759" name="n_1mainValue【公民館】&#10;一人当たり面積">
          <a:extLst>
            <a:ext uri="{FF2B5EF4-FFF2-40B4-BE49-F238E27FC236}">
              <a16:creationId xmlns:a16="http://schemas.microsoft.com/office/drawing/2014/main" id="{00000000-0008-0000-0F00-0000F7020000}"/>
            </a:ext>
          </a:extLst>
        </xdr:cNvPr>
        <xdr:cNvSpPr txBox="1"/>
      </xdr:nvSpPr>
      <xdr:spPr>
        <a:xfrm>
          <a:off x="21075650" y="1816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105</xdr:row>
      <xdr:rowOff>170815</xdr:rowOff>
    </xdr:from>
    <xdr:ext cx="467995" cy="258445"/>
    <xdr:sp macro="" textlink="">
      <xdr:nvSpPr>
        <xdr:cNvPr id="760" name="n_2mainValue【公民館】&#10;一人当たり面積">
          <a:extLst>
            <a:ext uri="{FF2B5EF4-FFF2-40B4-BE49-F238E27FC236}">
              <a16:creationId xmlns:a16="http://schemas.microsoft.com/office/drawing/2014/main" id="{00000000-0008-0000-0F00-0000F8020000}"/>
            </a:ext>
          </a:extLst>
        </xdr:cNvPr>
        <xdr:cNvSpPr txBox="1"/>
      </xdr:nvSpPr>
      <xdr:spPr>
        <a:xfrm>
          <a:off x="20199350" y="181730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0.841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6985</xdr:rowOff>
    </xdr:from>
    <xdr:ext cx="467995" cy="257175"/>
    <xdr:sp macro="" textlink="">
      <xdr:nvSpPr>
        <xdr:cNvPr id="761" name="n_3mainValue【公民館】&#10;一人当たり面積">
          <a:extLst>
            <a:ext uri="{FF2B5EF4-FFF2-40B4-BE49-F238E27FC236}">
              <a16:creationId xmlns:a16="http://schemas.microsoft.com/office/drawing/2014/main" id="{00000000-0008-0000-0F00-0000F9020000}"/>
            </a:ext>
          </a:extLst>
        </xdr:cNvPr>
        <xdr:cNvSpPr txBox="1"/>
      </xdr:nvSpPr>
      <xdr:spPr>
        <a:xfrm>
          <a:off x="19310350" y="18180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15240</xdr:rowOff>
    </xdr:from>
    <xdr:ext cx="467995" cy="259080"/>
    <xdr:sp macro="" textlink="">
      <xdr:nvSpPr>
        <xdr:cNvPr id="762" name="n_4mainValue【公民館】&#10;一人当たり面積">
          <a:extLst>
            <a:ext uri="{FF2B5EF4-FFF2-40B4-BE49-F238E27FC236}">
              <a16:creationId xmlns:a16="http://schemas.microsoft.com/office/drawing/2014/main" id="{00000000-0008-0000-0F00-0000FA020000}"/>
            </a:ext>
          </a:extLst>
        </xdr:cNvPr>
        <xdr:cNvSpPr txBox="1"/>
      </xdr:nvSpPr>
      <xdr:spPr>
        <a:xfrm>
          <a:off x="18421350" y="18188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道路</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５．１ポイント下回っているが、人口一人当たり延長に換算すると類似団体内平均値を５６．４１４ｍ上回っている。道路については計画的に改良工事を進めているため、有形固定資産減価償却率は抑えられているが、人口が少なく、面積が広いため人口一人当たりの延長は長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道路橋りょう・トンネル</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８．１ポイントを下回っているが、人口一人当たりの有形固定資産額に換算すると類似団体内平均値を１，４００，０８３円上回っている。橋りょう・トンネルについて、比率は全国平均、県平均を下回っているものの、人口一人当たりの有形固定資産額は大きく上回っている。</a:t>
          </a:r>
          <a:r>
            <a:rPr kumimoji="1" lang="en-US" altLang="ja-JP" sz="1300">
              <a:latin typeface="ＭＳ Ｐゴシック"/>
              <a:ea typeface="ＭＳ Ｐゴシック"/>
            </a:rPr>
            <a:t>【</a:t>
          </a:r>
          <a:r>
            <a:rPr kumimoji="1" lang="ja-JP" altLang="en-US" sz="1300">
              <a:latin typeface="ＭＳ Ｐゴシック"/>
              <a:ea typeface="ＭＳ Ｐゴシック"/>
            </a:rPr>
            <a:t>公営住宅</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については、類似団体内平均値を９．６ポイント上回っており、比率も上昇傾向にあることから老朽化が伺える。人口一人当たりの面積については、人口の減少による比率が上昇している。</a:t>
          </a:r>
          <a:r>
            <a:rPr kumimoji="1" lang="en-US" altLang="ja-JP" sz="1300">
              <a:latin typeface="ＭＳ Ｐゴシック"/>
              <a:ea typeface="ＭＳ Ｐゴシック"/>
            </a:rPr>
            <a:t>【</a:t>
          </a:r>
          <a:r>
            <a:rPr kumimoji="1" lang="ja-JP" altLang="en-US" sz="1300">
              <a:latin typeface="ＭＳ Ｐゴシック"/>
              <a:ea typeface="ＭＳ Ｐゴシック"/>
            </a:rPr>
            <a:t>認定こども園・幼稚園・保育所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については、類似団体内平均値を１７．９ポイント上回っており、老朽化が進んでいる。人口一人当たりの面積については、人口の減少により比率が上昇傾向にある。</a:t>
          </a:r>
          <a:r>
            <a:rPr kumimoji="1" lang="en-US" altLang="ja-JP" sz="1300">
              <a:latin typeface="ＭＳ Ｐゴシック"/>
              <a:ea typeface="ＭＳ Ｐゴシック"/>
            </a:rPr>
            <a:t>【</a:t>
          </a:r>
          <a:r>
            <a:rPr kumimoji="1" lang="ja-JP" altLang="en-US" sz="1300">
              <a:latin typeface="ＭＳ Ｐゴシック"/>
              <a:ea typeface="ＭＳ Ｐゴシック"/>
            </a:rPr>
            <a:t>学校施設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については、類似団体内平均値を１４．１ポイント上回っており、老朽化が著しい。人口一人当たりの面積については、人口に対し面積が広いため、学校数が多いことが影響している。</a:t>
          </a:r>
          <a:r>
            <a:rPr kumimoji="1" lang="en-US" altLang="ja-JP" sz="1300">
              <a:latin typeface="ＭＳ Ｐゴシック"/>
              <a:ea typeface="ＭＳ Ｐゴシック"/>
            </a:rPr>
            <a:t>【</a:t>
          </a:r>
          <a:r>
            <a:rPr kumimoji="1" lang="ja-JP" altLang="en-US" sz="1300">
              <a:latin typeface="ＭＳ Ｐゴシック"/>
              <a:ea typeface="ＭＳ Ｐゴシック"/>
            </a:rPr>
            <a:t>公民館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については、類似団体内平均値を１５．１ポイント上回っており、旧小中学校を利用している公民館もあるため老朽化が著しく、人口一人当たりの面積についても大きくなっている。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79310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81915</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56831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66040</xdr:rowOff>
    </xdr:from>
    <xdr:ext cx="405130" cy="25717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5811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87630</xdr:rowOff>
    </xdr:from>
    <xdr:to>
      <xdr:col>24</xdr:col>
      <xdr:colOff>114300</xdr:colOff>
      <xdr:row>39</xdr:row>
      <xdr:rowOff>17780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53340</xdr:rowOff>
    </xdr:from>
    <xdr:to>
      <xdr:col>20</xdr:col>
      <xdr:colOff>38100</xdr:colOff>
      <xdr:row>37</xdr:row>
      <xdr:rowOff>154940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46355</xdr:rowOff>
    </xdr:from>
    <xdr:to>
      <xdr:col>10</xdr:col>
      <xdr:colOff>165100</xdr:colOff>
      <xdr:row>37</xdr:row>
      <xdr:rowOff>147955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123190</xdr:rowOff>
    </xdr:from>
    <xdr:to>
      <xdr:col>6</xdr:col>
      <xdr:colOff>38100</xdr:colOff>
      <xdr:row>37</xdr:row>
      <xdr:rowOff>53340</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41</xdr:row>
      <xdr:rowOff>25400</xdr:rowOff>
    </xdr:from>
    <xdr:to>
      <xdr:col>20</xdr:col>
      <xdr:colOff>38100</xdr:colOff>
      <xdr:row>41</xdr:row>
      <xdr:rowOff>127000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746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7620</xdr:rowOff>
    </xdr:from>
    <xdr:to>
      <xdr:col>15</xdr:col>
      <xdr:colOff>101600</xdr:colOff>
      <xdr:row>41</xdr:row>
      <xdr:rowOff>109220</xdr:rowOff>
    </xdr:to>
    <xdr:sp macro="" textlink="">
      <xdr:nvSpPr>
        <xdr:cNvPr id="75" name="楕円 74">
          <a:extLst>
            <a:ext uri="{FF2B5EF4-FFF2-40B4-BE49-F238E27FC236}">
              <a16:creationId xmlns:a16="http://schemas.microsoft.com/office/drawing/2014/main" id="{00000000-0008-0000-1000-00004B000000}"/>
            </a:ext>
          </a:extLst>
        </xdr:cNvPr>
        <xdr:cNvSpPr/>
      </xdr:nvSpPr>
      <xdr:spPr>
        <a:xfrm>
          <a:off x="2857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58420</xdr:rowOff>
    </xdr:from>
    <xdr:to>
      <xdr:col>19</xdr:col>
      <xdr:colOff>177800</xdr:colOff>
      <xdr:row>41</xdr:row>
      <xdr:rowOff>76200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2908300" y="70878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160655</xdr:rowOff>
    </xdr:from>
    <xdr:to>
      <xdr:col>10</xdr:col>
      <xdr:colOff>165100</xdr:colOff>
      <xdr:row>41</xdr:row>
      <xdr:rowOff>90805</xdr:rowOff>
    </xdr:to>
    <xdr:sp macro="" textlink="">
      <xdr:nvSpPr>
        <xdr:cNvPr id="77" name="楕円 76">
          <a:extLst>
            <a:ext uri="{FF2B5EF4-FFF2-40B4-BE49-F238E27FC236}">
              <a16:creationId xmlns:a16="http://schemas.microsoft.com/office/drawing/2014/main" id="{00000000-0008-0000-1000-00004D000000}"/>
            </a:ext>
          </a:extLst>
        </xdr:cNvPr>
        <xdr:cNvSpPr/>
      </xdr:nvSpPr>
      <xdr:spPr>
        <a:xfrm>
          <a:off x="1968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40640</xdr:rowOff>
    </xdr:from>
    <xdr:to>
      <xdr:col>15</xdr:col>
      <xdr:colOff>50800</xdr:colOff>
      <xdr:row>41</xdr:row>
      <xdr:rowOff>58420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2019300" y="70700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141605</xdr:rowOff>
    </xdr:from>
    <xdr:to>
      <xdr:col>6</xdr:col>
      <xdr:colOff>38100</xdr:colOff>
      <xdr:row>41</xdr:row>
      <xdr:rowOff>71755</xdr:rowOff>
    </xdr:to>
    <xdr:sp macro="" textlink="">
      <xdr:nvSpPr>
        <xdr:cNvPr id="79" name="楕円 78">
          <a:extLst>
            <a:ext uri="{FF2B5EF4-FFF2-40B4-BE49-F238E27FC236}">
              <a16:creationId xmlns:a16="http://schemas.microsoft.com/office/drawing/2014/main" id="{00000000-0008-0000-1000-00004F000000}"/>
            </a:ext>
          </a:extLst>
        </xdr:cNvPr>
        <xdr:cNvSpPr/>
      </xdr:nvSpPr>
      <xdr:spPr>
        <a:xfrm>
          <a:off x="1079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20955</xdr:rowOff>
    </xdr:from>
    <xdr:to>
      <xdr:col>10</xdr:col>
      <xdr:colOff>114300</xdr:colOff>
      <xdr:row>41</xdr:row>
      <xdr:rowOff>40640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1130300" y="70504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171450</xdr:rowOff>
    </xdr:from>
    <xdr:ext cx="405130" cy="259080"/>
    <xdr:sp macro="" textlink="">
      <xdr:nvSpPr>
        <xdr:cNvPr id="81" name="n_1aveValue【図書館】&#10;有形固定資産減価償却率">
          <a:extLst>
            <a:ext uri="{FF2B5EF4-FFF2-40B4-BE49-F238E27FC236}">
              <a16:creationId xmlns:a16="http://schemas.microsoft.com/office/drawing/2014/main" id="{00000000-0008-0000-1000-000051000000}"/>
            </a:ext>
          </a:extLst>
        </xdr:cNvPr>
        <xdr:cNvSpPr txBox="1"/>
      </xdr:nvSpPr>
      <xdr:spPr>
        <a:xfrm>
          <a:off x="3582035" y="6172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132080</xdr:rowOff>
    </xdr:from>
    <xdr:ext cx="403225" cy="257175"/>
    <xdr:sp macro="" textlink="">
      <xdr:nvSpPr>
        <xdr:cNvPr id="82" name="n_2aveValue【図書館】&#10;有形固定資産減価償却率">
          <a:extLst>
            <a:ext uri="{FF2B5EF4-FFF2-40B4-BE49-F238E27FC236}">
              <a16:creationId xmlns:a16="http://schemas.microsoft.com/office/drawing/2014/main" id="{00000000-0008-0000-1000-000052000000}"/>
            </a:ext>
          </a:extLst>
        </xdr:cNvPr>
        <xdr:cNvSpPr txBox="1"/>
      </xdr:nvSpPr>
      <xdr:spPr>
        <a:xfrm>
          <a:off x="2705735" y="6132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164465</xdr:rowOff>
    </xdr:from>
    <xdr:ext cx="403225" cy="259080"/>
    <xdr:sp macro="" textlink="">
      <xdr:nvSpPr>
        <xdr:cNvPr id="83" name="n_3aveValue【図書館】&#10;有形固定資産減価償却率">
          <a:extLst>
            <a:ext uri="{FF2B5EF4-FFF2-40B4-BE49-F238E27FC236}">
              <a16:creationId xmlns:a16="http://schemas.microsoft.com/office/drawing/2014/main" id="{00000000-0008-0000-1000-000053000000}"/>
            </a:ext>
          </a:extLst>
        </xdr:cNvPr>
        <xdr:cNvSpPr txBox="1"/>
      </xdr:nvSpPr>
      <xdr:spPr>
        <a:xfrm>
          <a:off x="1816735" y="61652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69850</xdr:rowOff>
    </xdr:from>
    <xdr:ext cx="403225" cy="259080"/>
    <xdr:sp macro="" textlink="">
      <xdr:nvSpPr>
        <xdr:cNvPr id="84" name="n_4aveValue【図書館】&#10;有形固定資産減価償却率">
          <a:extLst>
            <a:ext uri="{FF2B5EF4-FFF2-40B4-BE49-F238E27FC236}">
              <a16:creationId xmlns:a16="http://schemas.microsoft.com/office/drawing/2014/main" id="{00000000-0008-0000-1000-000054000000}"/>
            </a:ext>
          </a:extLst>
        </xdr:cNvPr>
        <xdr:cNvSpPr txBox="1"/>
      </xdr:nvSpPr>
      <xdr:spPr>
        <a:xfrm>
          <a:off x="927735" y="6070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118110</xdr:rowOff>
    </xdr:from>
    <xdr:ext cx="405130" cy="259080"/>
    <xdr:sp macro="" textlink="">
      <xdr:nvSpPr>
        <xdr:cNvPr id="85" name="n_1mainValue【図書館】&#10;有形固定資産減価償却率">
          <a:extLst>
            <a:ext uri="{FF2B5EF4-FFF2-40B4-BE49-F238E27FC236}">
              <a16:creationId xmlns:a16="http://schemas.microsoft.com/office/drawing/2014/main" id="{00000000-0008-0000-1000-000055000000}"/>
            </a:ext>
          </a:extLst>
        </xdr:cNvPr>
        <xdr:cNvSpPr txBox="1"/>
      </xdr:nvSpPr>
      <xdr:spPr>
        <a:xfrm>
          <a:off x="3582035" y="7147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41</xdr:row>
      <xdr:rowOff>100330</xdr:rowOff>
    </xdr:from>
    <xdr:ext cx="403225" cy="257175"/>
    <xdr:sp macro="" textlink="">
      <xdr:nvSpPr>
        <xdr:cNvPr id="86" name="n_2mainValue【図書館】&#10;有形固定資産減価償却率">
          <a:extLst>
            <a:ext uri="{FF2B5EF4-FFF2-40B4-BE49-F238E27FC236}">
              <a16:creationId xmlns:a16="http://schemas.microsoft.com/office/drawing/2014/main" id="{00000000-0008-0000-1000-000056000000}"/>
            </a:ext>
          </a:extLst>
        </xdr:cNvPr>
        <xdr:cNvSpPr txBox="1"/>
      </xdr:nvSpPr>
      <xdr:spPr>
        <a:xfrm>
          <a:off x="2705735" y="7129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41</xdr:row>
      <xdr:rowOff>81915</xdr:rowOff>
    </xdr:from>
    <xdr:ext cx="403225" cy="259080"/>
    <xdr:sp macro="" textlink="">
      <xdr:nvSpPr>
        <xdr:cNvPr id="87" name="n_3mainValue【図書館】&#10;有形固定資産減価償却率">
          <a:extLst>
            <a:ext uri="{FF2B5EF4-FFF2-40B4-BE49-F238E27FC236}">
              <a16:creationId xmlns:a16="http://schemas.microsoft.com/office/drawing/2014/main" id="{00000000-0008-0000-1000-000057000000}"/>
            </a:ext>
          </a:extLst>
        </xdr:cNvPr>
        <xdr:cNvSpPr txBox="1"/>
      </xdr:nvSpPr>
      <xdr:spPr>
        <a:xfrm>
          <a:off x="1816735" y="71113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41</xdr:row>
      <xdr:rowOff>63500</xdr:rowOff>
    </xdr:from>
    <xdr:ext cx="403225" cy="257175"/>
    <xdr:sp macro="" textlink="">
      <xdr:nvSpPr>
        <xdr:cNvPr id="88" name="n_4mainValue【図書館】&#10;有形固定資産減価償却率">
          <a:extLst>
            <a:ext uri="{FF2B5EF4-FFF2-40B4-BE49-F238E27FC236}">
              <a16:creationId xmlns:a16="http://schemas.microsoft.com/office/drawing/2014/main" id="{00000000-0008-0000-1000-000058000000}"/>
            </a:ext>
          </a:extLst>
        </xdr:cNvPr>
        <xdr:cNvSpPr txBox="1"/>
      </xdr:nvSpPr>
      <xdr:spPr>
        <a:xfrm>
          <a:off x="927735" y="7092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10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7" name="テキスト ボックス 96">
          <a:extLst>
            <a:ext uri="{FF2B5EF4-FFF2-40B4-BE49-F238E27FC236}">
              <a16:creationId xmlns:a16="http://schemas.microsoft.com/office/drawing/2014/main" id="{00000000-0008-0000-1000-000061000000}"/>
            </a:ext>
          </a:extLst>
        </xdr:cNvPr>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137795</xdr:rowOff>
    </xdr:from>
    <xdr:ext cx="465455" cy="25908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37</xdr:row>
      <xdr:rowOff>154940</xdr:rowOff>
    </xdr:from>
    <xdr:ext cx="465455" cy="257175"/>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170815</xdr:rowOff>
    </xdr:from>
    <xdr:ext cx="465455" cy="258445"/>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15875</xdr:rowOff>
    </xdr:from>
    <xdr:ext cx="465455" cy="259080"/>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31750</xdr:rowOff>
    </xdr:from>
    <xdr:ext cx="465455" cy="257175"/>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2" name="テキスト ボックス 111">
          <a:extLst>
            <a:ext uri="{FF2B5EF4-FFF2-40B4-BE49-F238E27FC236}">
              <a16:creationId xmlns:a16="http://schemas.microsoft.com/office/drawing/2014/main" id="{00000000-0008-0000-1000-000070000000}"/>
            </a:ext>
          </a:extLst>
        </xdr:cNvPr>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10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V="1">
          <a:off x="10476865" y="567690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9900" cy="259080"/>
    <xdr:sp macro="" textlink="">
      <xdr:nvSpPr>
        <xdr:cNvPr id="115" name="【図書館】&#10;一人当たり面積最小値テキスト">
          <a:extLst>
            <a:ext uri="{FF2B5EF4-FFF2-40B4-BE49-F238E27FC236}">
              <a16:creationId xmlns:a16="http://schemas.microsoft.com/office/drawing/2014/main" id="{00000000-0008-0000-1000-000073000000}"/>
            </a:ext>
          </a:extLst>
        </xdr:cNvPr>
        <xdr:cNvSpPr txBox="1"/>
      </xdr:nvSpPr>
      <xdr:spPr>
        <a:xfrm>
          <a:off x="1051560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0388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137160</xdr:rowOff>
    </xdr:from>
    <xdr:ext cx="469900" cy="259080"/>
    <xdr:sp macro="" textlink="">
      <xdr:nvSpPr>
        <xdr:cNvPr id="117" name="【図書館】&#10;一人当たり面積最大値テキスト">
          <a:extLst>
            <a:ext uri="{FF2B5EF4-FFF2-40B4-BE49-F238E27FC236}">
              <a16:creationId xmlns:a16="http://schemas.microsoft.com/office/drawing/2014/main" id="{00000000-0008-0000-1000-000075000000}"/>
            </a:ext>
          </a:extLst>
        </xdr:cNvPr>
        <xdr:cNvSpPr txBox="1"/>
      </xdr:nvSpPr>
      <xdr:spPr>
        <a:xfrm>
          <a:off x="10515600" y="54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0.495</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10388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90170</xdr:rowOff>
    </xdr:from>
    <xdr:ext cx="469900" cy="259080"/>
    <xdr:sp macro="" textlink="">
      <xdr:nvSpPr>
        <xdr:cNvPr id="119" name="【図書館】&#10;一人当たり面積平均値テキスト">
          <a:extLst>
            <a:ext uri="{FF2B5EF4-FFF2-40B4-BE49-F238E27FC236}">
              <a16:creationId xmlns:a16="http://schemas.microsoft.com/office/drawing/2014/main" id="{00000000-0008-0000-1000-000077000000}"/>
            </a:ext>
          </a:extLst>
        </xdr:cNvPr>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111760</xdr:rowOff>
    </xdr:from>
    <xdr:to>
      <xdr:col>55</xdr:col>
      <xdr:colOff>50800</xdr:colOff>
      <xdr:row>40</xdr:row>
      <xdr:rowOff>41910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104267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20320</xdr:rowOff>
    </xdr:from>
    <xdr:to>
      <xdr:col>50</xdr:col>
      <xdr:colOff>165100</xdr:colOff>
      <xdr:row>39</xdr:row>
      <xdr:rowOff>121920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9588500" y="67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168910</xdr:rowOff>
    </xdr:from>
    <xdr:to>
      <xdr:col>46</xdr:col>
      <xdr:colOff>38100</xdr:colOff>
      <xdr:row>39</xdr:row>
      <xdr:rowOff>99060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869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33655</xdr:rowOff>
    </xdr:from>
    <xdr:to>
      <xdr:col>41</xdr:col>
      <xdr:colOff>101600</xdr:colOff>
      <xdr:row>39</xdr:row>
      <xdr:rowOff>135255</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7810500" y="67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141605</xdr:rowOff>
    </xdr:from>
    <xdr:to>
      <xdr:col>36</xdr:col>
      <xdr:colOff>165100</xdr:colOff>
      <xdr:row>40</xdr:row>
      <xdr:rowOff>71755</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6921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32</xdr:row>
      <xdr:rowOff>133350</xdr:rowOff>
    </xdr:from>
    <xdr:to>
      <xdr:col>50</xdr:col>
      <xdr:colOff>165100</xdr:colOff>
      <xdr:row>33</xdr:row>
      <xdr:rowOff>63500</xdr:rowOff>
    </xdr:to>
    <xdr:sp macro="" textlink="">
      <xdr:nvSpPr>
        <xdr:cNvPr id="130" name="楕円 129">
          <a:extLst>
            <a:ext uri="{FF2B5EF4-FFF2-40B4-BE49-F238E27FC236}">
              <a16:creationId xmlns:a16="http://schemas.microsoft.com/office/drawing/2014/main" id="{00000000-0008-0000-1000-000082000000}"/>
            </a:ext>
          </a:extLst>
        </xdr:cNvPr>
        <xdr:cNvSpPr/>
      </xdr:nvSpPr>
      <xdr:spPr>
        <a:xfrm>
          <a:off x="95885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10795</xdr:rowOff>
    </xdr:from>
    <xdr:to>
      <xdr:col>46</xdr:col>
      <xdr:colOff>38100</xdr:colOff>
      <xdr:row>33</xdr:row>
      <xdr:rowOff>112395</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8699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12700</xdr:rowOff>
    </xdr:from>
    <xdr:to>
      <xdr:col>50</xdr:col>
      <xdr:colOff>114300</xdr:colOff>
      <xdr:row>33</xdr:row>
      <xdr:rowOff>61595</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flipV="1">
          <a:off x="8750300" y="56705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53340</xdr:rowOff>
    </xdr:from>
    <xdr:to>
      <xdr:col>41</xdr:col>
      <xdr:colOff>101600</xdr:colOff>
      <xdr:row>33</xdr:row>
      <xdr:rowOff>154940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7810500" y="571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61595</xdr:rowOff>
    </xdr:from>
    <xdr:to>
      <xdr:col>45</xdr:col>
      <xdr:colOff>177800</xdr:colOff>
      <xdr:row>33</xdr:row>
      <xdr:rowOff>104140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7861300" y="571944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102235</xdr:rowOff>
    </xdr:from>
    <xdr:to>
      <xdr:col>36</xdr:col>
      <xdr:colOff>165100</xdr:colOff>
      <xdr:row>34</xdr:row>
      <xdr:rowOff>32385</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6921500" y="57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104140</xdr:rowOff>
    </xdr:from>
    <xdr:to>
      <xdr:col>41</xdr:col>
      <xdr:colOff>50800</xdr:colOff>
      <xdr:row>33</xdr:row>
      <xdr:rowOff>153035</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6972300" y="57619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113030</xdr:rowOff>
    </xdr:from>
    <xdr:ext cx="469900" cy="259080"/>
    <xdr:sp macro="" textlink="">
      <xdr:nvSpPr>
        <xdr:cNvPr id="137" name="n_1aveValue【図書館】&#10;一人当たり面積">
          <a:extLst>
            <a:ext uri="{FF2B5EF4-FFF2-40B4-BE49-F238E27FC236}">
              <a16:creationId xmlns:a16="http://schemas.microsoft.com/office/drawing/2014/main" id="{00000000-0008-0000-1000-000089000000}"/>
            </a:ext>
          </a:extLst>
        </xdr:cNvPr>
        <xdr:cNvSpPr txBox="1"/>
      </xdr:nvSpPr>
      <xdr:spPr>
        <a:xfrm>
          <a:off x="9391650" y="679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90170</xdr:rowOff>
    </xdr:from>
    <xdr:ext cx="467995" cy="259080"/>
    <xdr:sp macro="" textlink="">
      <xdr:nvSpPr>
        <xdr:cNvPr id="138" name="n_2aveValue【図書館】&#10;一人当たり面積">
          <a:extLst>
            <a:ext uri="{FF2B5EF4-FFF2-40B4-BE49-F238E27FC236}">
              <a16:creationId xmlns:a16="http://schemas.microsoft.com/office/drawing/2014/main" id="{00000000-0008-0000-1000-00008A000000}"/>
            </a:ext>
          </a:extLst>
        </xdr:cNvPr>
        <xdr:cNvSpPr txBox="1"/>
      </xdr:nvSpPr>
      <xdr:spPr>
        <a:xfrm>
          <a:off x="8515350" y="6776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126365</xdr:rowOff>
    </xdr:from>
    <xdr:ext cx="467995" cy="259080"/>
    <xdr:sp macro="" textlink="">
      <xdr:nvSpPr>
        <xdr:cNvPr id="139" name="n_3aveValue【図書館】&#10;一人当たり面積">
          <a:extLst>
            <a:ext uri="{FF2B5EF4-FFF2-40B4-BE49-F238E27FC236}">
              <a16:creationId xmlns:a16="http://schemas.microsoft.com/office/drawing/2014/main" id="{00000000-0008-0000-1000-00008B000000}"/>
            </a:ext>
          </a:extLst>
        </xdr:cNvPr>
        <xdr:cNvSpPr txBox="1"/>
      </xdr:nvSpPr>
      <xdr:spPr>
        <a:xfrm>
          <a:off x="7626350" y="6812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63500</xdr:rowOff>
    </xdr:from>
    <xdr:ext cx="467995" cy="257175"/>
    <xdr:sp macro="" textlink="">
      <xdr:nvSpPr>
        <xdr:cNvPr id="140" name="n_4aveValue【図書館】&#10;一人当たり面積">
          <a:extLst>
            <a:ext uri="{FF2B5EF4-FFF2-40B4-BE49-F238E27FC236}">
              <a16:creationId xmlns:a16="http://schemas.microsoft.com/office/drawing/2014/main" id="{00000000-0008-0000-1000-00008C000000}"/>
            </a:ext>
          </a:extLst>
        </xdr:cNvPr>
        <xdr:cNvSpPr txBox="1"/>
      </xdr:nvSpPr>
      <xdr:spPr>
        <a:xfrm>
          <a:off x="6737350" y="69215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31</xdr:row>
      <xdr:rowOff>80010</xdr:rowOff>
    </xdr:from>
    <xdr:ext cx="469900" cy="259080"/>
    <xdr:sp macro="" textlink="">
      <xdr:nvSpPr>
        <xdr:cNvPr id="141" name="n_1mainValue【図書館】&#10;一人当たり面積">
          <a:extLst>
            <a:ext uri="{FF2B5EF4-FFF2-40B4-BE49-F238E27FC236}">
              <a16:creationId xmlns:a16="http://schemas.microsoft.com/office/drawing/2014/main" id="{00000000-0008-0000-1000-00008D000000}"/>
            </a:ext>
          </a:extLst>
        </xdr:cNvPr>
        <xdr:cNvSpPr txBox="1"/>
      </xdr:nvSpPr>
      <xdr:spPr>
        <a:xfrm>
          <a:off x="9391650" y="539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31</xdr:row>
      <xdr:rowOff>128905</xdr:rowOff>
    </xdr:from>
    <xdr:ext cx="467995" cy="259080"/>
    <xdr:sp macro="" textlink="">
      <xdr:nvSpPr>
        <xdr:cNvPr id="142" name="n_2mainValue【図書館】&#10;一人当たり面積">
          <a:extLst>
            <a:ext uri="{FF2B5EF4-FFF2-40B4-BE49-F238E27FC236}">
              <a16:creationId xmlns:a16="http://schemas.microsoft.com/office/drawing/2014/main" id="{00000000-0008-0000-1000-00008E000000}"/>
            </a:ext>
          </a:extLst>
        </xdr:cNvPr>
        <xdr:cNvSpPr txBox="1"/>
      </xdr:nvSpPr>
      <xdr:spPr>
        <a:xfrm>
          <a:off x="8515350" y="5443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31</xdr:row>
      <xdr:rowOff>171450</xdr:rowOff>
    </xdr:from>
    <xdr:ext cx="467995" cy="259080"/>
    <xdr:sp macro="" textlink="">
      <xdr:nvSpPr>
        <xdr:cNvPr id="143" name="n_3mainValue【図書館】&#10;一人当たり面積">
          <a:extLst>
            <a:ext uri="{FF2B5EF4-FFF2-40B4-BE49-F238E27FC236}">
              <a16:creationId xmlns:a16="http://schemas.microsoft.com/office/drawing/2014/main" id="{00000000-0008-0000-1000-00008F000000}"/>
            </a:ext>
          </a:extLst>
        </xdr:cNvPr>
        <xdr:cNvSpPr txBox="1"/>
      </xdr:nvSpPr>
      <xdr:spPr>
        <a:xfrm>
          <a:off x="7626350" y="5486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32</xdr:row>
      <xdr:rowOff>48895</xdr:rowOff>
    </xdr:from>
    <xdr:ext cx="467995" cy="259080"/>
    <xdr:sp macro="" textlink="">
      <xdr:nvSpPr>
        <xdr:cNvPr id="144" name="n_4mainValue【図書館】&#10;一人当たり面積">
          <a:extLst>
            <a:ext uri="{FF2B5EF4-FFF2-40B4-BE49-F238E27FC236}">
              <a16:creationId xmlns:a16="http://schemas.microsoft.com/office/drawing/2014/main" id="{00000000-0008-0000-1000-000090000000}"/>
            </a:ext>
          </a:extLst>
        </xdr:cNvPr>
        <xdr:cNvSpPr txBox="1"/>
      </xdr:nvSpPr>
      <xdr:spPr>
        <a:xfrm>
          <a:off x="6737350" y="55352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10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1000-000092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3" name="テキスト ボックス 152">
          <a:extLst>
            <a:ext uri="{FF2B5EF4-FFF2-40B4-BE49-F238E27FC236}">
              <a16:creationId xmlns:a16="http://schemas.microsoft.com/office/drawing/2014/main" id="{00000000-0008-0000-1000-000099000000}"/>
            </a:ext>
          </a:extLst>
        </xdr:cNvPr>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1000-0000A9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130810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V="1">
          <a:off x="4634865" y="962406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7175"/>
    <xdr:sp macro="" textlink="">
      <xdr:nvSpPr>
        <xdr:cNvPr id="171" name="【体育館・プール】&#10;有形固定資産減価償却率最小値テキスト">
          <a:extLst>
            <a:ext uri="{FF2B5EF4-FFF2-40B4-BE49-F238E27FC236}">
              <a16:creationId xmlns:a16="http://schemas.microsoft.com/office/drawing/2014/main" id="{00000000-0008-0000-1000-0000AB000000}"/>
            </a:ext>
          </a:extLst>
        </xdr:cNvPr>
        <xdr:cNvSpPr txBox="1"/>
      </xdr:nvSpPr>
      <xdr:spPr>
        <a:xfrm>
          <a:off x="4673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140970</xdr:rowOff>
    </xdr:from>
    <xdr:ext cx="340360" cy="259080"/>
    <xdr:sp macro="" textlink="">
      <xdr:nvSpPr>
        <xdr:cNvPr id="173" name="【体育館・プール】&#10;有形固定資産減価償却率最大値テキスト">
          <a:extLst>
            <a:ext uri="{FF2B5EF4-FFF2-40B4-BE49-F238E27FC236}">
              <a16:creationId xmlns:a16="http://schemas.microsoft.com/office/drawing/2014/main" id="{00000000-0008-0000-1000-0000AD000000}"/>
            </a:ext>
          </a:extLst>
        </xdr:cNvPr>
        <xdr:cNvSpPr txBox="1"/>
      </xdr:nvSpPr>
      <xdr:spPr>
        <a:xfrm>
          <a:off x="4673600" y="93992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153035</xdr:rowOff>
    </xdr:from>
    <xdr:ext cx="405130" cy="259080"/>
    <xdr:sp macro="" textlink="">
      <xdr:nvSpPr>
        <xdr:cNvPr id="175" name="【体育館・プール】&#10;有形固定資産減価償却率平均値テキスト">
          <a:extLst>
            <a:ext uri="{FF2B5EF4-FFF2-40B4-BE49-F238E27FC236}">
              <a16:creationId xmlns:a16="http://schemas.microsoft.com/office/drawing/2014/main" id="{00000000-0008-0000-1000-0000AF000000}"/>
            </a:ext>
          </a:extLst>
        </xdr:cNvPr>
        <xdr:cNvSpPr txBox="1"/>
      </xdr:nvSpPr>
      <xdr:spPr>
        <a:xfrm>
          <a:off x="4673600" y="104400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130175</xdr:rowOff>
    </xdr:from>
    <xdr:to>
      <xdr:col>24</xdr:col>
      <xdr:colOff>114300</xdr:colOff>
      <xdr:row>62</xdr:row>
      <xdr:rowOff>60325</xdr:rowOff>
    </xdr:to>
    <xdr:sp macro="" textlink="">
      <xdr:nvSpPr>
        <xdr:cNvPr id="176" name="フローチャート: 判断 175">
          <a:extLst>
            <a:ext uri="{FF2B5EF4-FFF2-40B4-BE49-F238E27FC236}">
              <a16:creationId xmlns:a16="http://schemas.microsoft.com/office/drawing/2014/main" id="{00000000-0008-0000-1000-0000B0000000}"/>
            </a:ext>
          </a:extLst>
        </xdr:cNvPr>
        <xdr:cNvSpPr/>
      </xdr:nvSpPr>
      <xdr:spPr>
        <a:xfrm>
          <a:off x="45847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137160</xdr:rowOff>
    </xdr:from>
    <xdr:to>
      <xdr:col>20</xdr:col>
      <xdr:colOff>38100</xdr:colOff>
      <xdr:row>62</xdr:row>
      <xdr:rowOff>67310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3746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151765</xdr:rowOff>
    </xdr:from>
    <xdr:to>
      <xdr:col>10</xdr:col>
      <xdr:colOff>165100</xdr:colOff>
      <xdr:row>62</xdr:row>
      <xdr:rowOff>81915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1968500" y="1061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3175</xdr:rowOff>
    </xdr:from>
    <xdr:to>
      <xdr:col>6</xdr:col>
      <xdr:colOff>38100</xdr:colOff>
      <xdr:row>61</xdr:row>
      <xdr:rowOff>104775</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079500" y="1046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1" name="テキスト ボックス 180">
          <a:extLst>
            <a:ext uri="{FF2B5EF4-FFF2-40B4-BE49-F238E27FC236}">
              <a16:creationId xmlns:a16="http://schemas.microsoft.com/office/drawing/2014/main" id="{00000000-0008-0000-1000-0000B5000000}"/>
            </a:ext>
          </a:extLst>
        </xdr:cNvPr>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32385</xdr:rowOff>
    </xdr:from>
    <xdr:to>
      <xdr:col>24</xdr:col>
      <xdr:colOff>114300</xdr:colOff>
      <xdr:row>63</xdr:row>
      <xdr:rowOff>133985</xdr:rowOff>
    </xdr:to>
    <xdr:sp macro="" textlink="">
      <xdr:nvSpPr>
        <xdr:cNvPr id="186" name="楕円 185">
          <a:extLst>
            <a:ext uri="{FF2B5EF4-FFF2-40B4-BE49-F238E27FC236}">
              <a16:creationId xmlns:a16="http://schemas.microsoft.com/office/drawing/2014/main" id="{00000000-0008-0000-1000-0000BA000000}"/>
            </a:ext>
          </a:extLst>
        </xdr:cNvPr>
        <xdr:cNvSpPr/>
      </xdr:nvSpPr>
      <xdr:spPr>
        <a:xfrm>
          <a:off x="45847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10795</xdr:rowOff>
    </xdr:from>
    <xdr:ext cx="405130" cy="258445"/>
    <xdr:sp macro="" textlink="">
      <xdr:nvSpPr>
        <xdr:cNvPr id="187" name="【体育館・プール】&#10;有形固定資産減価償却率該当値テキスト">
          <a:extLst>
            <a:ext uri="{FF2B5EF4-FFF2-40B4-BE49-F238E27FC236}">
              <a16:creationId xmlns:a16="http://schemas.microsoft.com/office/drawing/2014/main" id="{00000000-0008-0000-1000-0000BB000000}"/>
            </a:ext>
          </a:extLst>
        </xdr:cNvPr>
        <xdr:cNvSpPr txBox="1"/>
      </xdr:nvSpPr>
      <xdr:spPr>
        <a:xfrm>
          <a:off x="4673600" y="10812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34290</xdr:rowOff>
    </xdr:from>
    <xdr:to>
      <xdr:col>20</xdr:col>
      <xdr:colOff>38100</xdr:colOff>
      <xdr:row>63</xdr:row>
      <xdr:rowOff>135890</xdr:rowOff>
    </xdr:to>
    <xdr:sp macro="" textlink="">
      <xdr:nvSpPr>
        <xdr:cNvPr id="188" name="楕円 187">
          <a:extLst>
            <a:ext uri="{FF2B5EF4-FFF2-40B4-BE49-F238E27FC236}">
              <a16:creationId xmlns:a16="http://schemas.microsoft.com/office/drawing/2014/main" id="{00000000-0008-0000-1000-0000BC000000}"/>
            </a:ext>
          </a:extLst>
        </xdr:cNvPr>
        <xdr:cNvSpPr/>
      </xdr:nvSpPr>
      <xdr:spPr>
        <a:xfrm>
          <a:off x="3746500" y="108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83185</xdr:rowOff>
    </xdr:from>
    <xdr:to>
      <xdr:col>24</xdr:col>
      <xdr:colOff>63500</xdr:colOff>
      <xdr:row>63</xdr:row>
      <xdr:rowOff>85090</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flipV="1">
          <a:off x="3797300" y="108845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94615</xdr:rowOff>
    </xdr:from>
    <xdr:to>
      <xdr:col>15</xdr:col>
      <xdr:colOff>101600</xdr:colOff>
      <xdr:row>63</xdr:row>
      <xdr:rowOff>24765</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28575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145415</xdr:rowOff>
    </xdr:from>
    <xdr:to>
      <xdr:col>19</xdr:col>
      <xdr:colOff>177800</xdr:colOff>
      <xdr:row>63</xdr:row>
      <xdr:rowOff>85090</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2908300" y="1077531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69850</xdr:rowOff>
    </xdr:from>
    <xdr:to>
      <xdr:col>10</xdr:col>
      <xdr:colOff>165100</xdr:colOff>
      <xdr:row>63</xdr:row>
      <xdr:rowOff>0</xdr:rowOff>
    </xdr:to>
    <xdr:sp macro="" textlink="">
      <xdr:nvSpPr>
        <xdr:cNvPr id="192" name="楕円 191">
          <a:extLst>
            <a:ext uri="{FF2B5EF4-FFF2-40B4-BE49-F238E27FC236}">
              <a16:creationId xmlns:a16="http://schemas.microsoft.com/office/drawing/2014/main" id="{00000000-0008-0000-1000-0000C0000000}"/>
            </a:ext>
          </a:extLst>
        </xdr:cNvPr>
        <xdr:cNvSpPr/>
      </xdr:nvSpPr>
      <xdr:spPr>
        <a:xfrm>
          <a:off x="1968500" y="1069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120650</xdr:rowOff>
    </xdr:from>
    <xdr:to>
      <xdr:col>15</xdr:col>
      <xdr:colOff>50800</xdr:colOff>
      <xdr:row>62</xdr:row>
      <xdr:rowOff>145415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2019300" y="1075055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42545</xdr:rowOff>
    </xdr:from>
    <xdr:to>
      <xdr:col>6</xdr:col>
      <xdr:colOff>38100</xdr:colOff>
      <xdr:row>62</xdr:row>
      <xdr:rowOff>144145</xdr:rowOff>
    </xdr:to>
    <xdr:sp macro="" textlink="">
      <xdr:nvSpPr>
        <xdr:cNvPr id="194" name="楕円 193">
          <a:extLst>
            <a:ext uri="{FF2B5EF4-FFF2-40B4-BE49-F238E27FC236}">
              <a16:creationId xmlns:a16="http://schemas.microsoft.com/office/drawing/2014/main" id="{00000000-0008-0000-1000-0000C2000000}"/>
            </a:ext>
          </a:extLst>
        </xdr:cNvPr>
        <xdr:cNvSpPr/>
      </xdr:nvSpPr>
      <xdr:spPr>
        <a:xfrm>
          <a:off x="107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93345</xdr:rowOff>
    </xdr:from>
    <xdr:to>
      <xdr:col>10</xdr:col>
      <xdr:colOff>114300</xdr:colOff>
      <xdr:row>62</xdr:row>
      <xdr:rowOff>120650</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1130300" y="107232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83820</xdr:rowOff>
    </xdr:from>
    <xdr:ext cx="405130" cy="259080"/>
    <xdr:sp macro="" textlink="">
      <xdr:nvSpPr>
        <xdr:cNvPr id="196" name="n_1aveValue【体育館・プール】&#10;有形固定資産減価償却率">
          <a:extLst>
            <a:ext uri="{FF2B5EF4-FFF2-40B4-BE49-F238E27FC236}">
              <a16:creationId xmlns:a16="http://schemas.microsoft.com/office/drawing/2014/main" id="{00000000-0008-0000-1000-0000C4000000}"/>
            </a:ext>
          </a:extLst>
        </xdr:cNvPr>
        <xdr:cNvSpPr txBox="1"/>
      </xdr:nvSpPr>
      <xdr:spPr>
        <a:xfrm>
          <a:off x="3582035" y="10370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55880</xdr:rowOff>
    </xdr:from>
    <xdr:ext cx="403225" cy="259080"/>
    <xdr:sp macro="" textlink="">
      <xdr:nvSpPr>
        <xdr:cNvPr id="197" name="n_2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2705735" y="10342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98425</xdr:rowOff>
    </xdr:from>
    <xdr:ext cx="403225" cy="257175"/>
    <xdr:sp macro="" textlink="">
      <xdr:nvSpPr>
        <xdr:cNvPr id="198" name="n_3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1816735" y="10385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121285</xdr:rowOff>
    </xdr:from>
    <xdr:ext cx="403225" cy="257175"/>
    <xdr:sp macro="" textlink="">
      <xdr:nvSpPr>
        <xdr:cNvPr id="199" name="n_4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927735" y="10236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127000</xdr:rowOff>
    </xdr:from>
    <xdr:ext cx="405130" cy="259080"/>
    <xdr:sp macro="" textlink="">
      <xdr:nvSpPr>
        <xdr:cNvPr id="200" name="n_1main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3582035" y="10928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15875</xdr:rowOff>
    </xdr:from>
    <xdr:ext cx="403225" cy="259080"/>
    <xdr:sp macro="" textlink="">
      <xdr:nvSpPr>
        <xdr:cNvPr id="201" name="n_2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2705735" y="10817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162560</xdr:rowOff>
    </xdr:from>
    <xdr:ext cx="403225" cy="259080"/>
    <xdr:sp macro="" textlink="">
      <xdr:nvSpPr>
        <xdr:cNvPr id="202" name="n_3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1816735" y="10792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135255</xdr:rowOff>
    </xdr:from>
    <xdr:ext cx="403225" cy="257175"/>
    <xdr:sp macro="" textlink="">
      <xdr:nvSpPr>
        <xdr:cNvPr id="203" name="n_4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927735" y="10765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10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1000-0000D5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1000-0000DC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0000000-0008-0000-1000-0000E2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158750</xdr:rowOff>
    </xdr:from>
    <xdr:to>
      <xdr:col>54</xdr:col>
      <xdr:colOff>189865</xdr:colOff>
      <xdr:row>63</xdr:row>
      <xdr:rowOff>151130</xdr:rowOff>
    </xdr:to>
    <xdr:cxnSp macro="">
      <xdr:nvCxnSpPr>
        <xdr:cNvPr id="227" name="直線コネクタ 226">
          <a:extLst>
            <a:ext uri="{FF2B5EF4-FFF2-40B4-BE49-F238E27FC236}">
              <a16:creationId xmlns:a16="http://schemas.microsoft.com/office/drawing/2014/main" id="{00000000-0008-0000-1000-0000E3000000}"/>
            </a:ext>
          </a:extLst>
        </xdr:cNvPr>
        <xdr:cNvCxnSpPr/>
      </xdr:nvCxnSpPr>
      <xdr:spPr>
        <a:xfrm flipV="1">
          <a:off x="10476865" y="9759950"/>
          <a:ext cx="0" cy="1192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154940</xdr:rowOff>
    </xdr:from>
    <xdr:ext cx="469900" cy="257175"/>
    <xdr:sp macro="" textlink="">
      <xdr:nvSpPr>
        <xdr:cNvPr id="228" name="【体育館・プール】&#10;一人当たり面積最小値テキスト">
          <a:extLst>
            <a:ext uri="{FF2B5EF4-FFF2-40B4-BE49-F238E27FC236}">
              <a16:creationId xmlns:a16="http://schemas.microsoft.com/office/drawing/2014/main" id="{00000000-0008-0000-1000-0000E4000000}"/>
            </a:ext>
          </a:extLst>
        </xdr:cNvPr>
        <xdr:cNvSpPr txBox="1"/>
      </xdr:nvSpPr>
      <xdr:spPr>
        <a:xfrm>
          <a:off x="10515600" y="10956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0.127</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151130</xdr:rowOff>
    </xdr:from>
    <xdr:to>
      <xdr:col>55</xdr:col>
      <xdr:colOff>88900</xdr:colOff>
      <xdr:row>63</xdr:row>
      <xdr:rowOff>151130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a:off x="10388600" y="1095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105410</xdr:rowOff>
    </xdr:from>
    <xdr:ext cx="469900" cy="259080"/>
    <xdr:sp macro="" textlink="">
      <xdr:nvSpPr>
        <xdr:cNvPr id="230" name="【体育館・プール】&#10;一人当たり面積最大値テキスト">
          <a:extLst>
            <a:ext uri="{FF2B5EF4-FFF2-40B4-BE49-F238E27FC236}">
              <a16:creationId xmlns:a16="http://schemas.microsoft.com/office/drawing/2014/main" id="{00000000-0008-0000-1000-0000E6000000}"/>
            </a:ext>
          </a:extLst>
        </xdr:cNvPr>
        <xdr:cNvSpPr txBox="1"/>
      </xdr:nvSpPr>
      <xdr:spPr>
        <a:xfrm>
          <a:off x="10515600" y="953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158750</xdr:rowOff>
    </xdr:from>
    <xdr:to>
      <xdr:col>55</xdr:col>
      <xdr:colOff>88900</xdr:colOff>
      <xdr:row>56</xdr:row>
      <xdr:rowOff>158750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10388600" y="975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15875</xdr:rowOff>
    </xdr:from>
    <xdr:ext cx="469900" cy="259080"/>
    <xdr:sp macro="" textlink="">
      <xdr:nvSpPr>
        <xdr:cNvPr id="232" name="【体育館・プール】&#10;一人当たり面積平均値テキスト">
          <a:extLst>
            <a:ext uri="{FF2B5EF4-FFF2-40B4-BE49-F238E27FC236}">
              <a16:creationId xmlns:a16="http://schemas.microsoft.com/office/drawing/2014/main" id="{00000000-0008-0000-1000-0000E8000000}"/>
            </a:ext>
          </a:extLst>
        </xdr:cNvPr>
        <xdr:cNvSpPr txBox="1"/>
      </xdr:nvSpPr>
      <xdr:spPr>
        <a:xfrm>
          <a:off x="10515600" y="10474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37465</xdr:rowOff>
    </xdr:from>
    <xdr:to>
      <xdr:col>55</xdr:col>
      <xdr:colOff>50800</xdr:colOff>
      <xdr:row>61</xdr:row>
      <xdr:rowOff>139065</xdr:rowOff>
    </xdr:to>
    <xdr:sp macro="" textlink="">
      <xdr:nvSpPr>
        <xdr:cNvPr id="233" name="フローチャート: 判断 232">
          <a:extLst>
            <a:ext uri="{FF2B5EF4-FFF2-40B4-BE49-F238E27FC236}">
              <a16:creationId xmlns:a16="http://schemas.microsoft.com/office/drawing/2014/main" id="{00000000-0008-0000-1000-0000E9000000}"/>
            </a:ext>
          </a:extLst>
        </xdr:cNvPr>
        <xdr:cNvSpPr/>
      </xdr:nvSpPr>
      <xdr:spPr>
        <a:xfrm>
          <a:off x="104267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41910</xdr:rowOff>
    </xdr:from>
    <xdr:to>
      <xdr:col>50</xdr:col>
      <xdr:colOff>165100</xdr:colOff>
      <xdr:row>61</xdr:row>
      <xdr:rowOff>143510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95885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46990</xdr:rowOff>
    </xdr:from>
    <xdr:to>
      <xdr:col>41</xdr:col>
      <xdr:colOff>101600</xdr:colOff>
      <xdr:row>61</xdr:row>
      <xdr:rowOff>148590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7810500" y="1050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37465</xdr:rowOff>
    </xdr:from>
    <xdr:to>
      <xdr:col>36</xdr:col>
      <xdr:colOff>165100</xdr:colOff>
      <xdr:row>62</xdr:row>
      <xdr:rowOff>139065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6921500" y="106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94615</xdr:rowOff>
    </xdr:from>
    <xdr:to>
      <xdr:col>55</xdr:col>
      <xdr:colOff>50800</xdr:colOff>
      <xdr:row>58</xdr:row>
      <xdr:rowOff>24765</xdr:rowOff>
    </xdr:to>
    <xdr:sp macro="" textlink="">
      <xdr:nvSpPr>
        <xdr:cNvPr id="243" name="楕円 242">
          <a:extLst>
            <a:ext uri="{FF2B5EF4-FFF2-40B4-BE49-F238E27FC236}">
              <a16:creationId xmlns:a16="http://schemas.microsoft.com/office/drawing/2014/main" id="{00000000-0008-0000-1000-0000F3000000}"/>
            </a:ext>
          </a:extLst>
        </xdr:cNvPr>
        <xdr:cNvSpPr/>
      </xdr:nvSpPr>
      <xdr:spPr>
        <a:xfrm>
          <a:off x="104267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117475</xdr:rowOff>
    </xdr:from>
    <xdr:ext cx="469900" cy="259080"/>
    <xdr:sp macro="" textlink="">
      <xdr:nvSpPr>
        <xdr:cNvPr id="244" name="【体育館・プール】&#10;一人当たり面積該当値テキスト">
          <a:extLst>
            <a:ext uri="{FF2B5EF4-FFF2-40B4-BE49-F238E27FC236}">
              <a16:creationId xmlns:a16="http://schemas.microsoft.com/office/drawing/2014/main" id="{00000000-0008-0000-1000-0000F4000000}"/>
            </a:ext>
          </a:extLst>
        </xdr:cNvPr>
        <xdr:cNvSpPr txBox="1"/>
      </xdr:nvSpPr>
      <xdr:spPr>
        <a:xfrm>
          <a:off x="10515600" y="9718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20955</xdr:rowOff>
    </xdr:from>
    <xdr:to>
      <xdr:col>50</xdr:col>
      <xdr:colOff>165100</xdr:colOff>
      <xdr:row>56</xdr:row>
      <xdr:rowOff>122555</xdr:rowOff>
    </xdr:to>
    <xdr:sp macro="" textlink="">
      <xdr:nvSpPr>
        <xdr:cNvPr id="245" name="楕円 244">
          <a:extLst>
            <a:ext uri="{FF2B5EF4-FFF2-40B4-BE49-F238E27FC236}">
              <a16:creationId xmlns:a16="http://schemas.microsoft.com/office/drawing/2014/main" id="{00000000-0008-0000-1000-0000F5000000}"/>
            </a:ext>
          </a:extLst>
        </xdr:cNvPr>
        <xdr:cNvSpPr/>
      </xdr:nvSpPr>
      <xdr:spPr>
        <a:xfrm>
          <a:off x="9588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71755</xdr:rowOff>
    </xdr:from>
    <xdr:to>
      <xdr:col>55</xdr:col>
      <xdr:colOff>0</xdr:colOff>
      <xdr:row>57</xdr:row>
      <xdr:rowOff>145415</xdr:rowOff>
    </xdr:to>
    <xdr:cxnSp macro="">
      <xdr:nvCxnSpPr>
        <xdr:cNvPr id="246" name="直線コネクタ 245">
          <a:extLst>
            <a:ext uri="{FF2B5EF4-FFF2-40B4-BE49-F238E27FC236}">
              <a16:creationId xmlns:a16="http://schemas.microsoft.com/office/drawing/2014/main" id="{00000000-0008-0000-1000-0000F6000000}"/>
            </a:ext>
          </a:extLst>
        </xdr:cNvPr>
        <xdr:cNvCxnSpPr/>
      </xdr:nvCxnSpPr>
      <xdr:spPr>
        <a:xfrm>
          <a:off x="9639300" y="967295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143510</xdr:rowOff>
    </xdr:from>
    <xdr:to>
      <xdr:col>46</xdr:col>
      <xdr:colOff>38100</xdr:colOff>
      <xdr:row>59</xdr:row>
      <xdr:rowOff>73025</xdr:rowOff>
    </xdr:to>
    <xdr:sp macro="" textlink="">
      <xdr:nvSpPr>
        <xdr:cNvPr id="247" name="楕円 246">
          <a:extLst>
            <a:ext uri="{FF2B5EF4-FFF2-40B4-BE49-F238E27FC236}">
              <a16:creationId xmlns:a16="http://schemas.microsoft.com/office/drawing/2014/main" id="{00000000-0008-0000-1000-0000F7000000}"/>
            </a:ext>
          </a:extLst>
        </xdr:cNvPr>
        <xdr:cNvSpPr/>
      </xdr:nvSpPr>
      <xdr:spPr>
        <a:xfrm>
          <a:off x="8699500" y="10087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71755</xdr:rowOff>
    </xdr:from>
    <xdr:to>
      <xdr:col>50</xdr:col>
      <xdr:colOff>114300</xdr:colOff>
      <xdr:row>59</xdr:row>
      <xdr:rowOff>22225</xdr:rowOff>
    </xdr:to>
    <xdr:cxnSp macro="">
      <xdr:nvCxnSpPr>
        <xdr:cNvPr id="248" name="直線コネクタ 247">
          <a:extLst>
            <a:ext uri="{FF2B5EF4-FFF2-40B4-BE49-F238E27FC236}">
              <a16:creationId xmlns:a16="http://schemas.microsoft.com/office/drawing/2014/main" id="{00000000-0008-0000-1000-0000F8000000}"/>
            </a:ext>
          </a:extLst>
        </xdr:cNvPr>
        <xdr:cNvCxnSpPr/>
      </xdr:nvCxnSpPr>
      <xdr:spPr>
        <a:xfrm flipV="1">
          <a:off x="8750300" y="9672955"/>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167005</xdr:rowOff>
    </xdr:from>
    <xdr:to>
      <xdr:col>41</xdr:col>
      <xdr:colOff>101600</xdr:colOff>
      <xdr:row>59</xdr:row>
      <xdr:rowOff>97790</xdr:rowOff>
    </xdr:to>
    <xdr:sp macro="" textlink="">
      <xdr:nvSpPr>
        <xdr:cNvPr id="249" name="楕円 248">
          <a:extLst>
            <a:ext uri="{FF2B5EF4-FFF2-40B4-BE49-F238E27FC236}">
              <a16:creationId xmlns:a16="http://schemas.microsoft.com/office/drawing/2014/main" id="{00000000-0008-0000-1000-0000F9000000}"/>
            </a:ext>
          </a:extLst>
        </xdr:cNvPr>
        <xdr:cNvSpPr/>
      </xdr:nvSpPr>
      <xdr:spPr>
        <a:xfrm>
          <a:off x="7810500" y="10111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22225</xdr:rowOff>
    </xdr:from>
    <xdr:to>
      <xdr:col>45</xdr:col>
      <xdr:colOff>177800</xdr:colOff>
      <xdr:row>59</xdr:row>
      <xdr:rowOff>46355</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flipV="1">
          <a:off x="7861300" y="101377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25400</xdr:rowOff>
    </xdr:from>
    <xdr:to>
      <xdr:col>36</xdr:col>
      <xdr:colOff>165100</xdr:colOff>
      <xdr:row>59</xdr:row>
      <xdr:rowOff>127000</xdr:rowOff>
    </xdr:to>
    <xdr:sp macro="" textlink="">
      <xdr:nvSpPr>
        <xdr:cNvPr id="251" name="楕円 250">
          <a:extLst>
            <a:ext uri="{FF2B5EF4-FFF2-40B4-BE49-F238E27FC236}">
              <a16:creationId xmlns:a16="http://schemas.microsoft.com/office/drawing/2014/main" id="{00000000-0008-0000-1000-0000FB000000}"/>
            </a:ext>
          </a:extLst>
        </xdr:cNvPr>
        <xdr:cNvSpPr/>
      </xdr:nvSpPr>
      <xdr:spPr>
        <a:xfrm>
          <a:off x="692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46355</xdr:rowOff>
    </xdr:from>
    <xdr:to>
      <xdr:col>41</xdr:col>
      <xdr:colOff>50800</xdr:colOff>
      <xdr:row>59</xdr:row>
      <xdr:rowOff>76200</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flipV="1">
          <a:off x="6972300" y="1016190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134620</xdr:rowOff>
    </xdr:from>
    <xdr:ext cx="469900" cy="257175"/>
    <xdr:sp macro="" textlink="">
      <xdr:nvSpPr>
        <xdr:cNvPr id="253" name="n_1aveValue【体育館・プール】&#10;一人当たり面積">
          <a:extLst>
            <a:ext uri="{FF2B5EF4-FFF2-40B4-BE49-F238E27FC236}">
              <a16:creationId xmlns:a16="http://schemas.microsoft.com/office/drawing/2014/main" id="{00000000-0008-0000-1000-0000FD000000}"/>
            </a:ext>
          </a:extLst>
        </xdr:cNvPr>
        <xdr:cNvSpPr txBox="1"/>
      </xdr:nvSpPr>
      <xdr:spPr>
        <a:xfrm>
          <a:off x="9391650" y="105930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0.653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167640</xdr:rowOff>
    </xdr:from>
    <xdr:ext cx="467995" cy="257175"/>
    <xdr:sp macro="" textlink="">
      <xdr:nvSpPr>
        <xdr:cNvPr id="254" name="n_2aveValue【体育館・プール】&#10;一人当たり面積">
          <a:extLst>
            <a:ext uri="{FF2B5EF4-FFF2-40B4-BE49-F238E27FC236}">
              <a16:creationId xmlns:a16="http://schemas.microsoft.com/office/drawing/2014/main" id="{00000000-0008-0000-1000-0000FE000000}"/>
            </a:ext>
          </a:extLst>
        </xdr:cNvPr>
        <xdr:cNvSpPr txBox="1"/>
      </xdr:nvSpPr>
      <xdr:spPr>
        <a:xfrm>
          <a:off x="8515350" y="106260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139700</xdr:rowOff>
    </xdr:from>
    <xdr:ext cx="467995" cy="259080"/>
    <xdr:sp macro="" textlink="">
      <xdr:nvSpPr>
        <xdr:cNvPr id="255" name="n_3aveValue【体育館・プール】&#10;一人当たり面積">
          <a:extLst>
            <a:ext uri="{FF2B5EF4-FFF2-40B4-BE49-F238E27FC236}">
              <a16:creationId xmlns:a16="http://schemas.microsoft.com/office/drawing/2014/main" id="{00000000-0008-0000-1000-0000FF000000}"/>
            </a:ext>
          </a:extLst>
        </xdr:cNvPr>
        <xdr:cNvSpPr txBox="1"/>
      </xdr:nvSpPr>
      <xdr:spPr>
        <a:xfrm>
          <a:off x="7626350" y="10598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0.647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130175</xdr:rowOff>
    </xdr:from>
    <xdr:ext cx="467995" cy="259080"/>
    <xdr:sp macro="" textlink="">
      <xdr:nvSpPr>
        <xdr:cNvPr id="256" name="n_4aveValue【体育館・プール】&#10;一人当たり面積">
          <a:extLst>
            <a:ext uri="{FF2B5EF4-FFF2-40B4-BE49-F238E27FC236}">
              <a16:creationId xmlns:a16="http://schemas.microsoft.com/office/drawing/2014/main" id="{00000000-0008-0000-1000-000000010000}"/>
            </a:ext>
          </a:extLst>
        </xdr:cNvPr>
        <xdr:cNvSpPr txBox="1"/>
      </xdr:nvSpPr>
      <xdr:spPr>
        <a:xfrm>
          <a:off x="6737350" y="107600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54</xdr:row>
      <xdr:rowOff>139065</xdr:rowOff>
    </xdr:from>
    <xdr:ext cx="469900" cy="259080"/>
    <xdr:sp macro="" textlink="">
      <xdr:nvSpPr>
        <xdr:cNvPr id="257" name="n_1mainValue【体育館・プール】&#10;一人当たり面積">
          <a:extLst>
            <a:ext uri="{FF2B5EF4-FFF2-40B4-BE49-F238E27FC236}">
              <a16:creationId xmlns:a16="http://schemas.microsoft.com/office/drawing/2014/main" id="{00000000-0008-0000-1000-000001010000}"/>
            </a:ext>
          </a:extLst>
        </xdr:cNvPr>
        <xdr:cNvSpPr txBox="1"/>
      </xdr:nvSpPr>
      <xdr:spPr>
        <a:xfrm>
          <a:off x="9391650" y="9397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57</xdr:row>
      <xdr:rowOff>89535</xdr:rowOff>
    </xdr:from>
    <xdr:ext cx="467995" cy="257175"/>
    <xdr:sp macro="" textlink="">
      <xdr:nvSpPr>
        <xdr:cNvPr id="258" name="n_2mainValue【体育館・プール】&#10;一人当たり面積">
          <a:extLst>
            <a:ext uri="{FF2B5EF4-FFF2-40B4-BE49-F238E27FC236}">
              <a16:creationId xmlns:a16="http://schemas.microsoft.com/office/drawing/2014/main" id="{00000000-0008-0000-1000-000002010000}"/>
            </a:ext>
          </a:extLst>
        </xdr:cNvPr>
        <xdr:cNvSpPr txBox="1"/>
      </xdr:nvSpPr>
      <xdr:spPr>
        <a:xfrm>
          <a:off x="8515350" y="9862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57</xdr:row>
      <xdr:rowOff>113665</xdr:rowOff>
    </xdr:from>
    <xdr:ext cx="467995" cy="258445"/>
    <xdr:sp macro="" textlink="">
      <xdr:nvSpPr>
        <xdr:cNvPr id="259" name="n_3mainValue【体育館・プール】&#10;一人当たり面積">
          <a:extLst>
            <a:ext uri="{FF2B5EF4-FFF2-40B4-BE49-F238E27FC236}">
              <a16:creationId xmlns:a16="http://schemas.microsoft.com/office/drawing/2014/main" id="{00000000-0008-0000-1000-000003010000}"/>
            </a:ext>
          </a:extLst>
        </xdr:cNvPr>
        <xdr:cNvSpPr txBox="1"/>
      </xdr:nvSpPr>
      <xdr:spPr>
        <a:xfrm>
          <a:off x="7626350" y="98863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57</xdr:row>
      <xdr:rowOff>143510</xdr:rowOff>
    </xdr:from>
    <xdr:ext cx="467995" cy="257175"/>
    <xdr:sp macro="" textlink="">
      <xdr:nvSpPr>
        <xdr:cNvPr id="260" name="n_4mainValue【体育館・プール】&#10;一人当たり面積">
          <a:extLst>
            <a:ext uri="{FF2B5EF4-FFF2-40B4-BE49-F238E27FC236}">
              <a16:creationId xmlns:a16="http://schemas.microsoft.com/office/drawing/2014/main" id="{00000000-0008-0000-1000-000004010000}"/>
            </a:ext>
          </a:extLst>
        </xdr:cNvPr>
        <xdr:cNvSpPr txBox="1"/>
      </xdr:nvSpPr>
      <xdr:spPr>
        <a:xfrm>
          <a:off x="6737350" y="9916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10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1000-00000E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a:extLst>
            <a:ext uri="{FF2B5EF4-FFF2-40B4-BE49-F238E27FC236}">
              <a16:creationId xmlns:a16="http://schemas.microsoft.com/office/drawing/2014/main" id="{00000000-0008-0000-1000-000010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5455" cy="257175"/>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a:extLst>
            <a:ext uri="{FF2B5EF4-FFF2-40B4-BE49-F238E27FC236}">
              <a16:creationId xmlns:a16="http://schemas.microsoft.com/office/drawing/2014/main" id="{00000000-0008-0000-1000-000014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a:extLst>
            <a:ext uri="{FF2B5EF4-FFF2-40B4-BE49-F238E27FC236}">
              <a16:creationId xmlns:a16="http://schemas.microsoft.com/office/drawing/2014/main" id="{00000000-0008-0000-1000-000016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175"/>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a:extLst>
            <a:ext uri="{FF2B5EF4-FFF2-40B4-BE49-F238E27FC236}">
              <a16:creationId xmlns:a16="http://schemas.microsoft.com/office/drawing/2014/main" id="{00000000-0008-0000-1000-000018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1" name="テキスト ボックス 280">
          <a:extLst>
            <a:ext uri="{FF2B5EF4-FFF2-40B4-BE49-F238E27FC236}">
              <a16:creationId xmlns:a16="http://schemas.microsoft.com/office/drawing/2014/main" id="{00000000-0008-0000-1000-000019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1000-00001A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7185" cy="259080"/>
    <xdr:sp macro="" textlink="">
      <xdr:nvSpPr>
        <xdr:cNvPr id="283" name="テキスト ボックス 282">
          <a:extLst>
            <a:ext uri="{FF2B5EF4-FFF2-40B4-BE49-F238E27FC236}">
              <a16:creationId xmlns:a16="http://schemas.microsoft.com/office/drawing/2014/main" id="{00000000-0008-0000-1000-00001B010000}"/>
            </a:ext>
          </a:extLst>
        </xdr:cNvPr>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00000000-0008-0000-1000-00001C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85" name="直線コネクタ 284">
          <a:extLst>
            <a:ext uri="{FF2B5EF4-FFF2-40B4-BE49-F238E27FC236}">
              <a16:creationId xmlns:a16="http://schemas.microsoft.com/office/drawing/2014/main" id="{00000000-0008-0000-1000-00001D010000}"/>
            </a:ext>
          </a:extLst>
        </xdr:cNvPr>
        <xdr:cNvCxnSpPr/>
      </xdr:nvCxnSpPr>
      <xdr:spPr>
        <a:xfrm flipV="1">
          <a:off x="4634865" y="1353312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6" name="【福祉施設】&#10;有形固定資産減価償却率最小値テキスト">
          <a:extLst>
            <a:ext uri="{FF2B5EF4-FFF2-40B4-BE49-F238E27FC236}">
              <a16:creationId xmlns:a16="http://schemas.microsoft.com/office/drawing/2014/main" id="{00000000-0008-0000-1000-00001E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106680</xdr:rowOff>
    </xdr:from>
    <xdr:ext cx="405130" cy="259080"/>
    <xdr:sp macro="" textlink="">
      <xdr:nvSpPr>
        <xdr:cNvPr id="288" name="【福祉施設】&#10;有形固定資産減価償却率最大値テキスト">
          <a:extLst>
            <a:ext uri="{FF2B5EF4-FFF2-40B4-BE49-F238E27FC236}">
              <a16:creationId xmlns:a16="http://schemas.microsoft.com/office/drawing/2014/main" id="{00000000-0008-0000-1000-000020010000}"/>
            </a:ext>
          </a:extLst>
        </xdr:cNvPr>
        <xdr:cNvSpPr txBox="1"/>
      </xdr:nvSpPr>
      <xdr:spPr>
        <a:xfrm>
          <a:off x="4673600" y="13308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546600" y="1353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46355</xdr:rowOff>
    </xdr:from>
    <xdr:ext cx="405130" cy="259080"/>
    <xdr:sp macro="" textlink="">
      <xdr:nvSpPr>
        <xdr:cNvPr id="290" name="【福祉施設】&#10;有形固定資産減価償却率平均値テキスト">
          <a:extLst>
            <a:ext uri="{FF2B5EF4-FFF2-40B4-BE49-F238E27FC236}">
              <a16:creationId xmlns:a16="http://schemas.microsoft.com/office/drawing/2014/main" id="{00000000-0008-0000-1000-000022010000}"/>
            </a:ext>
          </a:extLst>
        </xdr:cNvPr>
        <xdr:cNvSpPr txBox="1"/>
      </xdr:nvSpPr>
      <xdr:spPr>
        <a:xfrm>
          <a:off x="4673600" y="13933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1" name="フローチャート: 判断 290">
          <a:extLst>
            <a:ext uri="{FF2B5EF4-FFF2-40B4-BE49-F238E27FC236}">
              <a16:creationId xmlns:a16="http://schemas.microsoft.com/office/drawing/2014/main" id="{00000000-0008-0000-1000-000023010000}"/>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95885</xdr:rowOff>
    </xdr:from>
    <xdr:to>
      <xdr:col>15</xdr:col>
      <xdr:colOff>101600</xdr:colOff>
      <xdr:row>82</xdr:row>
      <xdr:rowOff>26035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2857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301" name="楕円 300">
          <a:extLst>
            <a:ext uri="{FF2B5EF4-FFF2-40B4-BE49-F238E27FC236}">
              <a16:creationId xmlns:a16="http://schemas.microsoft.com/office/drawing/2014/main" id="{00000000-0008-0000-1000-00002D010000}"/>
            </a:ext>
          </a:extLst>
        </xdr:cNvPr>
        <xdr:cNvSpPr/>
      </xdr:nvSpPr>
      <xdr:spPr>
        <a:xfrm>
          <a:off x="4584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1905</xdr:rowOff>
    </xdr:from>
    <xdr:ext cx="405130" cy="259080"/>
    <xdr:sp macro="" textlink="">
      <xdr:nvSpPr>
        <xdr:cNvPr id="302" name="【福祉施設】&#10;有形固定資産減価償却率該当値テキスト">
          <a:extLst>
            <a:ext uri="{FF2B5EF4-FFF2-40B4-BE49-F238E27FC236}">
              <a16:creationId xmlns:a16="http://schemas.microsoft.com/office/drawing/2014/main" id="{00000000-0008-0000-1000-00002E010000}"/>
            </a:ext>
          </a:extLst>
        </xdr:cNvPr>
        <xdr:cNvSpPr txBox="1"/>
      </xdr:nvSpPr>
      <xdr:spPr>
        <a:xfrm>
          <a:off x="4673600" y="14060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29210</xdr:rowOff>
    </xdr:from>
    <xdr:to>
      <xdr:col>20</xdr:col>
      <xdr:colOff>38100</xdr:colOff>
      <xdr:row>82</xdr:row>
      <xdr:rowOff>130810</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3746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74930</xdr:rowOff>
    </xdr:from>
    <xdr:to>
      <xdr:col>24</xdr:col>
      <xdr:colOff>63500</xdr:colOff>
      <xdr:row>82</xdr:row>
      <xdr:rowOff>80010</xdr:rowOff>
    </xdr:to>
    <xdr:cxnSp macro="">
      <xdr:nvCxnSpPr>
        <xdr:cNvPr id="304" name="直線コネクタ 303">
          <a:extLst>
            <a:ext uri="{FF2B5EF4-FFF2-40B4-BE49-F238E27FC236}">
              <a16:creationId xmlns:a16="http://schemas.microsoft.com/office/drawing/2014/main" id="{00000000-0008-0000-1000-000030010000}"/>
            </a:ext>
          </a:extLst>
        </xdr:cNvPr>
        <xdr:cNvCxnSpPr/>
      </xdr:nvCxnSpPr>
      <xdr:spPr>
        <a:xfrm flipV="1">
          <a:off x="3797300" y="141338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145415</xdr:rowOff>
    </xdr:from>
    <xdr:to>
      <xdr:col>15</xdr:col>
      <xdr:colOff>101600</xdr:colOff>
      <xdr:row>82</xdr:row>
      <xdr:rowOff>75565</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2857500" y="140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24765</xdr:rowOff>
    </xdr:from>
    <xdr:to>
      <xdr:col>19</xdr:col>
      <xdr:colOff>177800</xdr:colOff>
      <xdr:row>82</xdr:row>
      <xdr:rowOff>80010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2908300" y="1408366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76835</xdr:rowOff>
    </xdr:from>
    <xdr:to>
      <xdr:col>10</xdr:col>
      <xdr:colOff>165100</xdr:colOff>
      <xdr:row>82</xdr:row>
      <xdr:rowOff>6985</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196850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127635</xdr:rowOff>
    </xdr:from>
    <xdr:to>
      <xdr:col>15</xdr:col>
      <xdr:colOff>50800</xdr:colOff>
      <xdr:row>82</xdr:row>
      <xdr:rowOff>24765</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2019300" y="1401508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29210</xdr:rowOff>
    </xdr:from>
    <xdr:to>
      <xdr:col>6</xdr:col>
      <xdr:colOff>38100</xdr:colOff>
      <xdr:row>81</xdr:row>
      <xdr:rowOff>130810</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0795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80010</xdr:rowOff>
    </xdr:from>
    <xdr:to>
      <xdr:col>10</xdr:col>
      <xdr:colOff>114300</xdr:colOff>
      <xdr:row>81</xdr:row>
      <xdr:rowOff>127635</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1130300" y="139674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107315</xdr:rowOff>
    </xdr:from>
    <xdr:ext cx="405130" cy="259080"/>
    <xdr:sp macro="" textlink="">
      <xdr:nvSpPr>
        <xdr:cNvPr id="311" name="n_1aveValue【福祉施設】&#10;有形固定資産減価償却率">
          <a:extLst>
            <a:ext uri="{FF2B5EF4-FFF2-40B4-BE49-F238E27FC236}">
              <a16:creationId xmlns:a16="http://schemas.microsoft.com/office/drawing/2014/main" id="{00000000-0008-0000-1000-000037010000}"/>
            </a:ext>
          </a:extLst>
        </xdr:cNvPr>
        <xdr:cNvSpPr txBox="1"/>
      </xdr:nvSpPr>
      <xdr:spPr>
        <a:xfrm>
          <a:off x="3582035" y="1382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42545</xdr:rowOff>
    </xdr:from>
    <xdr:ext cx="403225" cy="257175"/>
    <xdr:sp macro="" textlink="">
      <xdr:nvSpPr>
        <xdr:cNvPr id="312" name="n_2aveValue【福祉施設】&#10;有形固定資産減価償却率">
          <a:extLst>
            <a:ext uri="{FF2B5EF4-FFF2-40B4-BE49-F238E27FC236}">
              <a16:creationId xmlns:a16="http://schemas.microsoft.com/office/drawing/2014/main" id="{00000000-0008-0000-1000-000038010000}"/>
            </a:ext>
          </a:extLst>
        </xdr:cNvPr>
        <xdr:cNvSpPr txBox="1"/>
      </xdr:nvSpPr>
      <xdr:spPr>
        <a:xfrm>
          <a:off x="2705735" y="13758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59055</xdr:rowOff>
    </xdr:from>
    <xdr:ext cx="403225" cy="259080"/>
    <xdr:sp macro="" textlink="">
      <xdr:nvSpPr>
        <xdr:cNvPr id="313" name="n_3aveValue【福祉施設】&#10;有形固定資産減価償却率">
          <a:extLst>
            <a:ext uri="{FF2B5EF4-FFF2-40B4-BE49-F238E27FC236}">
              <a16:creationId xmlns:a16="http://schemas.microsoft.com/office/drawing/2014/main" id="{00000000-0008-0000-1000-000039010000}"/>
            </a:ext>
          </a:extLst>
        </xdr:cNvPr>
        <xdr:cNvSpPr txBox="1"/>
      </xdr:nvSpPr>
      <xdr:spPr>
        <a:xfrm>
          <a:off x="181673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1905</xdr:rowOff>
    </xdr:from>
    <xdr:ext cx="403225" cy="259080"/>
    <xdr:sp macro="" textlink="">
      <xdr:nvSpPr>
        <xdr:cNvPr id="314" name="n_4aveValue【福祉施設】&#10;有形固定資産減価償却率">
          <a:extLst>
            <a:ext uri="{FF2B5EF4-FFF2-40B4-BE49-F238E27FC236}">
              <a16:creationId xmlns:a16="http://schemas.microsoft.com/office/drawing/2014/main" id="{00000000-0008-0000-1000-00003A010000}"/>
            </a:ext>
          </a:extLst>
        </xdr:cNvPr>
        <xdr:cNvSpPr txBox="1"/>
      </xdr:nvSpPr>
      <xdr:spPr>
        <a:xfrm>
          <a:off x="927735" y="140608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121920</xdr:rowOff>
    </xdr:from>
    <xdr:ext cx="405130" cy="257175"/>
    <xdr:sp macro="" textlink="">
      <xdr:nvSpPr>
        <xdr:cNvPr id="315" name="n_1mainValue【福祉施設】&#10;有形固定資産減価償却率">
          <a:extLst>
            <a:ext uri="{FF2B5EF4-FFF2-40B4-BE49-F238E27FC236}">
              <a16:creationId xmlns:a16="http://schemas.microsoft.com/office/drawing/2014/main" id="{00000000-0008-0000-1000-00003B010000}"/>
            </a:ext>
          </a:extLst>
        </xdr:cNvPr>
        <xdr:cNvSpPr txBox="1"/>
      </xdr:nvSpPr>
      <xdr:spPr>
        <a:xfrm>
          <a:off x="3582035" y="14180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66675</xdr:rowOff>
    </xdr:from>
    <xdr:ext cx="403225" cy="257175"/>
    <xdr:sp macro="" textlink="">
      <xdr:nvSpPr>
        <xdr:cNvPr id="316" name="n_2mainValue【福祉施設】&#10;有形固定資産減価償却率">
          <a:extLst>
            <a:ext uri="{FF2B5EF4-FFF2-40B4-BE49-F238E27FC236}">
              <a16:creationId xmlns:a16="http://schemas.microsoft.com/office/drawing/2014/main" id="{00000000-0008-0000-1000-00003C010000}"/>
            </a:ext>
          </a:extLst>
        </xdr:cNvPr>
        <xdr:cNvSpPr txBox="1"/>
      </xdr:nvSpPr>
      <xdr:spPr>
        <a:xfrm>
          <a:off x="2705735" y="141255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23495</xdr:rowOff>
    </xdr:from>
    <xdr:ext cx="403225" cy="259080"/>
    <xdr:sp macro="" textlink="">
      <xdr:nvSpPr>
        <xdr:cNvPr id="317" name="n_3mainValue【福祉施設】&#10;有形固定資産減価償却率">
          <a:extLst>
            <a:ext uri="{FF2B5EF4-FFF2-40B4-BE49-F238E27FC236}">
              <a16:creationId xmlns:a16="http://schemas.microsoft.com/office/drawing/2014/main" id="{00000000-0008-0000-1000-00003D010000}"/>
            </a:ext>
          </a:extLst>
        </xdr:cNvPr>
        <xdr:cNvSpPr txBox="1"/>
      </xdr:nvSpPr>
      <xdr:spPr>
        <a:xfrm>
          <a:off x="1816735" y="13739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147320</xdr:rowOff>
    </xdr:from>
    <xdr:ext cx="403225" cy="259080"/>
    <xdr:sp macro="" textlink="">
      <xdr:nvSpPr>
        <xdr:cNvPr id="318" name="n_4mainValue【福祉施設】&#10;有形固定資産減価償却率">
          <a:extLst>
            <a:ext uri="{FF2B5EF4-FFF2-40B4-BE49-F238E27FC236}">
              <a16:creationId xmlns:a16="http://schemas.microsoft.com/office/drawing/2014/main" id="{00000000-0008-0000-1000-00003E010000}"/>
            </a:ext>
          </a:extLst>
        </xdr:cNvPr>
        <xdr:cNvSpPr txBox="1"/>
      </xdr:nvSpPr>
      <xdr:spPr>
        <a:xfrm>
          <a:off x="927735" y="13691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10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7" name="テキスト ボックス 326">
          <a:extLst>
            <a:ext uri="{FF2B5EF4-FFF2-40B4-BE49-F238E27FC236}">
              <a16:creationId xmlns:a16="http://schemas.microsoft.com/office/drawing/2014/main" id="{00000000-0008-0000-1000-000047010000}"/>
            </a:ext>
          </a:extLst>
        </xdr:cNvPr>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1000-000048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5455" cy="259080"/>
    <xdr:sp macro="" textlink="">
      <xdr:nvSpPr>
        <xdr:cNvPr id="330" name="テキスト ボックス 329">
          <a:extLst>
            <a:ext uri="{FF2B5EF4-FFF2-40B4-BE49-F238E27FC236}">
              <a16:creationId xmlns:a16="http://schemas.microsoft.com/office/drawing/2014/main" id="{00000000-0008-0000-1000-00004A010000}"/>
            </a:ext>
          </a:extLst>
        </xdr:cNvPr>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1000-000051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17780</xdr:rowOff>
    </xdr:from>
    <xdr:to>
      <xdr:col>54</xdr:col>
      <xdr:colOff>189865</xdr:colOff>
      <xdr:row>85</xdr:row>
      <xdr:rowOff>75565</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flipV="1">
          <a:off x="10476865" y="13390880"/>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79375</xdr:rowOff>
    </xdr:from>
    <xdr:ext cx="469900" cy="258445"/>
    <xdr:sp macro="" textlink="">
      <xdr:nvSpPr>
        <xdr:cNvPr id="339" name="【福祉施設】&#10;一人当たり面積最小値テキスト">
          <a:extLst>
            <a:ext uri="{FF2B5EF4-FFF2-40B4-BE49-F238E27FC236}">
              <a16:creationId xmlns:a16="http://schemas.microsoft.com/office/drawing/2014/main" id="{00000000-0008-0000-1000-000053010000}"/>
            </a:ext>
          </a:extLst>
        </xdr:cNvPr>
        <xdr:cNvSpPr txBox="1"/>
      </xdr:nvSpPr>
      <xdr:spPr>
        <a:xfrm>
          <a:off x="10515600" y="14652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75565</xdr:rowOff>
    </xdr:from>
    <xdr:to>
      <xdr:col>55</xdr:col>
      <xdr:colOff>88900</xdr:colOff>
      <xdr:row>85</xdr:row>
      <xdr:rowOff>75565</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10388600" y="1464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135890</xdr:rowOff>
    </xdr:from>
    <xdr:ext cx="469900" cy="259080"/>
    <xdr:sp macro="" textlink="">
      <xdr:nvSpPr>
        <xdr:cNvPr id="341" name="【福祉施設】&#10;一人当たり面積最大値テキスト">
          <a:extLst>
            <a:ext uri="{FF2B5EF4-FFF2-40B4-BE49-F238E27FC236}">
              <a16:creationId xmlns:a16="http://schemas.microsoft.com/office/drawing/2014/main" id="{00000000-0008-0000-1000-000055010000}"/>
            </a:ext>
          </a:extLst>
        </xdr:cNvPr>
        <xdr:cNvSpPr txBox="1"/>
      </xdr:nvSpPr>
      <xdr:spPr>
        <a:xfrm>
          <a:off x="10515600" y="1316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17780</xdr:rowOff>
    </xdr:from>
    <xdr:to>
      <xdr:col>55</xdr:col>
      <xdr:colOff>88900</xdr:colOff>
      <xdr:row>78</xdr:row>
      <xdr:rowOff>17780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10388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120650</xdr:rowOff>
    </xdr:from>
    <xdr:ext cx="469900" cy="257175"/>
    <xdr:sp macro="" textlink="">
      <xdr:nvSpPr>
        <xdr:cNvPr id="343" name="【福祉施設】&#10;一人当たり面積平均値テキスト">
          <a:extLst>
            <a:ext uri="{FF2B5EF4-FFF2-40B4-BE49-F238E27FC236}">
              <a16:creationId xmlns:a16="http://schemas.microsoft.com/office/drawing/2014/main" id="{00000000-0008-0000-1000-000057010000}"/>
            </a:ext>
          </a:extLst>
        </xdr:cNvPr>
        <xdr:cNvSpPr txBox="1"/>
      </xdr:nvSpPr>
      <xdr:spPr>
        <a:xfrm>
          <a:off x="10515600" y="14351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44" name="フローチャート: 判断 343">
          <a:extLst>
            <a:ext uri="{FF2B5EF4-FFF2-40B4-BE49-F238E27FC236}">
              <a16:creationId xmlns:a16="http://schemas.microsoft.com/office/drawing/2014/main" id="{00000000-0008-0000-1000-00005801000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45" name="フローチャート: 判断 344">
          <a:extLst>
            <a:ext uri="{FF2B5EF4-FFF2-40B4-BE49-F238E27FC236}">
              <a16:creationId xmlns:a16="http://schemas.microsoft.com/office/drawing/2014/main" id="{00000000-0008-0000-1000-000059010000}"/>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1270</xdr:rowOff>
    </xdr:from>
    <xdr:to>
      <xdr:col>46</xdr:col>
      <xdr:colOff>38100</xdr:colOff>
      <xdr:row>84</xdr:row>
      <xdr:rowOff>102870</xdr:rowOff>
    </xdr:to>
    <xdr:sp macro="" textlink="">
      <xdr:nvSpPr>
        <xdr:cNvPr id="346" name="フローチャート: 判断 345">
          <a:extLst>
            <a:ext uri="{FF2B5EF4-FFF2-40B4-BE49-F238E27FC236}">
              <a16:creationId xmlns:a16="http://schemas.microsoft.com/office/drawing/2014/main" id="{00000000-0008-0000-1000-00005A010000}"/>
            </a:ext>
          </a:extLst>
        </xdr:cNvPr>
        <xdr:cNvSpPr/>
      </xdr:nvSpPr>
      <xdr:spPr>
        <a:xfrm>
          <a:off x="8699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164465</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6921500" y="14465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9" name="テキスト ボックス 348">
          <a:extLst>
            <a:ext uri="{FF2B5EF4-FFF2-40B4-BE49-F238E27FC236}">
              <a16:creationId xmlns:a16="http://schemas.microsoft.com/office/drawing/2014/main" id="{00000000-0008-0000-1000-00005D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0" name="テキスト ボックス 349">
          <a:extLst>
            <a:ext uri="{FF2B5EF4-FFF2-40B4-BE49-F238E27FC236}">
              <a16:creationId xmlns:a16="http://schemas.microsoft.com/office/drawing/2014/main" id="{00000000-0008-0000-1000-00005E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67310</xdr:rowOff>
    </xdr:from>
    <xdr:to>
      <xdr:col>55</xdr:col>
      <xdr:colOff>50800</xdr:colOff>
      <xdr:row>82</xdr:row>
      <xdr:rowOff>168910</xdr:rowOff>
    </xdr:to>
    <xdr:sp macro="" textlink="">
      <xdr:nvSpPr>
        <xdr:cNvPr id="354" name="楕円 353">
          <a:extLst>
            <a:ext uri="{FF2B5EF4-FFF2-40B4-BE49-F238E27FC236}">
              <a16:creationId xmlns:a16="http://schemas.microsoft.com/office/drawing/2014/main" id="{00000000-0008-0000-1000-000062010000}"/>
            </a:ext>
          </a:extLst>
        </xdr:cNvPr>
        <xdr:cNvSpPr/>
      </xdr:nvSpPr>
      <xdr:spPr>
        <a:xfrm>
          <a:off x="104267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90170</xdr:rowOff>
    </xdr:from>
    <xdr:ext cx="469900" cy="259080"/>
    <xdr:sp macro="" textlink="">
      <xdr:nvSpPr>
        <xdr:cNvPr id="355" name="【福祉施設】&#10;一人当たり面積該当値テキスト">
          <a:extLst>
            <a:ext uri="{FF2B5EF4-FFF2-40B4-BE49-F238E27FC236}">
              <a16:creationId xmlns:a16="http://schemas.microsoft.com/office/drawing/2014/main" id="{00000000-0008-0000-1000-000063010000}"/>
            </a:ext>
          </a:extLst>
        </xdr:cNvPr>
        <xdr:cNvSpPr txBox="1"/>
      </xdr:nvSpPr>
      <xdr:spPr>
        <a:xfrm>
          <a:off x="10515600" y="1397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0.860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85090</xdr:rowOff>
    </xdr:from>
    <xdr:to>
      <xdr:col>50</xdr:col>
      <xdr:colOff>165100</xdr:colOff>
      <xdr:row>83</xdr:row>
      <xdr:rowOff>15240</xdr:rowOff>
    </xdr:to>
    <xdr:sp macro="" textlink="">
      <xdr:nvSpPr>
        <xdr:cNvPr id="356" name="楕円 355">
          <a:extLst>
            <a:ext uri="{FF2B5EF4-FFF2-40B4-BE49-F238E27FC236}">
              <a16:creationId xmlns:a16="http://schemas.microsoft.com/office/drawing/2014/main" id="{00000000-0008-0000-1000-000064010000}"/>
            </a:ext>
          </a:extLst>
        </xdr:cNvPr>
        <xdr:cNvSpPr/>
      </xdr:nvSpPr>
      <xdr:spPr>
        <a:xfrm>
          <a:off x="958850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118110</xdr:rowOff>
    </xdr:from>
    <xdr:to>
      <xdr:col>55</xdr:col>
      <xdr:colOff>0</xdr:colOff>
      <xdr:row>82</xdr:row>
      <xdr:rowOff>135890</xdr:rowOff>
    </xdr:to>
    <xdr:cxnSp macro="">
      <xdr:nvCxnSpPr>
        <xdr:cNvPr id="357" name="直線コネクタ 356">
          <a:extLst>
            <a:ext uri="{FF2B5EF4-FFF2-40B4-BE49-F238E27FC236}">
              <a16:creationId xmlns:a16="http://schemas.microsoft.com/office/drawing/2014/main" id="{00000000-0008-0000-1000-000065010000}"/>
            </a:ext>
          </a:extLst>
        </xdr:cNvPr>
        <xdr:cNvCxnSpPr/>
      </xdr:nvCxnSpPr>
      <xdr:spPr>
        <a:xfrm flipV="1">
          <a:off x="9639300" y="141770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99695</xdr:rowOff>
    </xdr:from>
    <xdr:to>
      <xdr:col>46</xdr:col>
      <xdr:colOff>38100</xdr:colOff>
      <xdr:row>83</xdr:row>
      <xdr:rowOff>29845</xdr:rowOff>
    </xdr:to>
    <xdr:sp macro="" textlink="">
      <xdr:nvSpPr>
        <xdr:cNvPr id="358" name="楕円 357">
          <a:extLst>
            <a:ext uri="{FF2B5EF4-FFF2-40B4-BE49-F238E27FC236}">
              <a16:creationId xmlns:a16="http://schemas.microsoft.com/office/drawing/2014/main" id="{00000000-0008-0000-1000-000066010000}"/>
            </a:ext>
          </a:extLst>
        </xdr:cNvPr>
        <xdr:cNvSpPr/>
      </xdr:nvSpPr>
      <xdr:spPr>
        <a:xfrm>
          <a:off x="8699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135890</xdr:rowOff>
    </xdr:from>
    <xdr:to>
      <xdr:col>50</xdr:col>
      <xdr:colOff>114300</xdr:colOff>
      <xdr:row>82</xdr:row>
      <xdr:rowOff>150495</xdr:rowOff>
    </xdr:to>
    <xdr:cxnSp macro="">
      <xdr:nvCxnSpPr>
        <xdr:cNvPr id="359" name="直線コネクタ 358">
          <a:extLst>
            <a:ext uri="{FF2B5EF4-FFF2-40B4-BE49-F238E27FC236}">
              <a16:creationId xmlns:a16="http://schemas.microsoft.com/office/drawing/2014/main" id="{00000000-0008-0000-1000-000067010000}"/>
            </a:ext>
          </a:extLst>
        </xdr:cNvPr>
        <xdr:cNvCxnSpPr/>
      </xdr:nvCxnSpPr>
      <xdr:spPr>
        <a:xfrm flipV="1">
          <a:off x="8750300" y="141947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112395</xdr:rowOff>
    </xdr:from>
    <xdr:to>
      <xdr:col>41</xdr:col>
      <xdr:colOff>101600</xdr:colOff>
      <xdr:row>83</xdr:row>
      <xdr:rowOff>42545</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7810500" y="1417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150495</xdr:rowOff>
    </xdr:from>
    <xdr:to>
      <xdr:col>45</xdr:col>
      <xdr:colOff>177800</xdr:colOff>
      <xdr:row>82</xdr:row>
      <xdr:rowOff>163195</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flipV="1">
          <a:off x="7861300" y="142093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127635</xdr:rowOff>
    </xdr:from>
    <xdr:to>
      <xdr:col>36</xdr:col>
      <xdr:colOff>165100</xdr:colOff>
      <xdr:row>83</xdr:row>
      <xdr:rowOff>57785</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6921500" y="141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163195</xdr:rowOff>
    </xdr:from>
    <xdr:to>
      <xdr:col>41</xdr:col>
      <xdr:colOff>50800</xdr:colOff>
      <xdr:row>83</xdr:row>
      <xdr:rowOff>6985</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flipV="1">
          <a:off x="6972300" y="142220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68580</xdr:rowOff>
    </xdr:from>
    <xdr:ext cx="469900" cy="259080"/>
    <xdr:sp macro="" textlink="">
      <xdr:nvSpPr>
        <xdr:cNvPr id="364" name="n_1aveValue【福祉施設】&#10;一人当たり面積">
          <a:extLst>
            <a:ext uri="{FF2B5EF4-FFF2-40B4-BE49-F238E27FC236}">
              <a16:creationId xmlns:a16="http://schemas.microsoft.com/office/drawing/2014/main" id="{00000000-0008-0000-1000-00006C010000}"/>
            </a:ext>
          </a:extLst>
        </xdr:cNvPr>
        <xdr:cNvSpPr txBox="1"/>
      </xdr:nvSpPr>
      <xdr:spPr>
        <a:xfrm>
          <a:off x="9391650" y="14470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93980</xdr:rowOff>
    </xdr:from>
    <xdr:ext cx="467995" cy="259080"/>
    <xdr:sp macro="" textlink="">
      <xdr:nvSpPr>
        <xdr:cNvPr id="365" name="n_2aveValue【福祉施設】&#10;一人当たり面積">
          <a:extLst>
            <a:ext uri="{FF2B5EF4-FFF2-40B4-BE49-F238E27FC236}">
              <a16:creationId xmlns:a16="http://schemas.microsoft.com/office/drawing/2014/main" id="{00000000-0008-0000-1000-00006D010000}"/>
            </a:ext>
          </a:extLst>
        </xdr:cNvPr>
        <xdr:cNvSpPr txBox="1"/>
      </xdr:nvSpPr>
      <xdr:spPr>
        <a:xfrm>
          <a:off x="8515350" y="14495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63500</xdr:rowOff>
    </xdr:from>
    <xdr:ext cx="467995" cy="257175"/>
    <xdr:sp macro="" textlink="">
      <xdr:nvSpPr>
        <xdr:cNvPr id="366" name="n_3aveValue【福祉施設】&#10;一人当たり面積">
          <a:extLst>
            <a:ext uri="{FF2B5EF4-FFF2-40B4-BE49-F238E27FC236}">
              <a16:creationId xmlns:a16="http://schemas.microsoft.com/office/drawing/2014/main" id="{00000000-0008-0000-1000-00006E010000}"/>
            </a:ext>
          </a:extLst>
        </xdr:cNvPr>
        <xdr:cNvSpPr txBox="1"/>
      </xdr:nvSpPr>
      <xdr:spPr>
        <a:xfrm>
          <a:off x="7626350" y="14465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155575</xdr:rowOff>
    </xdr:from>
    <xdr:ext cx="467995" cy="257175"/>
    <xdr:sp macro="" textlink="">
      <xdr:nvSpPr>
        <xdr:cNvPr id="367" name="n_4aveValue【福祉施設】&#10;一人当たり面積">
          <a:extLst>
            <a:ext uri="{FF2B5EF4-FFF2-40B4-BE49-F238E27FC236}">
              <a16:creationId xmlns:a16="http://schemas.microsoft.com/office/drawing/2014/main" id="{00000000-0008-0000-1000-00006F010000}"/>
            </a:ext>
          </a:extLst>
        </xdr:cNvPr>
        <xdr:cNvSpPr txBox="1"/>
      </xdr:nvSpPr>
      <xdr:spPr>
        <a:xfrm>
          <a:off x="6737350" y="14557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31750</xdr:rowOff>
    </xdr:from>
    <xdr:ext cx="469900" cy="257175"/>
    <xdr:sp macro="" textlink="">
      <xdr:nvSpPr>
        <xdr:cNvPr id="368" name="n_1mainValue【福祉施設】&#10;一人当たり面積">
          <a:extLst>
            <a:ext uri="{FF2B5EF4-FFF2-40B4-BE49-F238E27FC236}">
              <a16:creationId xmlns:a16="http://schemas.microsoft.com/office/drawing/2014/main" id="{00000000-0008-0000-1000-000070010000}"/>
            </a:ext>
          </a:extLst>
        </xdr:cNvPr>
        <xdr:cNvSpPr txBox="1"/>
      </xdr:nvSpPr>
      <xdr:spPr>
        <a:xfrm>
          <a:off x="9391650" y="13919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46355</xdr:rowOff>
    </xdr:from>
    <xdr:ext cx="467995" cy="259080"/>
    <xdr:sp macro="" textlink="">
      <xdr:nvSpPr>
        <xdr:cNvPr id="369" name="n_2mainValue【福祉施設】&#10;一人当たり面積">
          <a:extLst>
            <a:ext uri="{FF2B5EF4-FFF2-40B4-BE49-F238E27FC236}">
              <a16:creationId xmlns:a16="http://schemas.microsoft.com/office/drawing/2014/main" id="{00000000-0008-0000-1000-000071010000}"/>
            </a:ext>
          </a:extLst>
        </xdr:cNvPr>
        <xdr:cNvSpPr txBox="1"/>
      </xdr:nvSpPr>
      <xdr:spPr>
        <a:xfrm>
          <a:off x="8515350" y="13933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0.803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59055</xdr:rowOff>
    </xdr:from>
    <xdr:ext cx="467995" cy="259080"/>
    <xdr:sp macro="" textlink="">
      <xdr:nvSpPr>
        <xdr:cNvPr id="370" name="n_3mainValue【福祉施設】&#10;一人当たり面積">
          <a:extLst>
            <a:ext uri="{FF2B5EF4-FFF2-40B4-BE49-F238E27FC236}">
              <a16:creationId xmlns:a16="http://schemas.microsoft.com/office/drawing/2014/main" id="{00000000-0008-0000-1000-000072010000}"/>
            </a:ext>
          </a:extLst>
        </xdr:cNvPr>
        <xdr:cNvSpPr txBox="1"/>
      </xdr:nvSpPr>
      <xdr:spPr>
        <a:xfrm>
          <a:off x="7626350" y="13946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74930</xdr:rowOff>
    </xdr:from>
    <xdr:ext cx="467995" cy="257175"/>
    <xdr:sp macro="" textlink="">
      <xdr:nvSpPr>
        <xdr:cNvPr id="371" name="n_4mainValue【福祉施設】&#10;一人当たり面積">
          <a:extLst>
            <a:ext uri="{FF2B5EF4-FFF2-40B4-BE49-F238E27FC236}">
              <a16:creationId xmlns:a16="http://schemas.microsoft.com/office/drawing/2014/main" id="{00000000-0008-0000-1000-000073010000}"/>
            </a:ext>
          </a:extLst>
        </xdr:cNvPr>
        <xdr:cNvSpPr txBox="1"/>
      </xdr:nvSpPr>
      <xdr:spPr>
        <a:xfrm>
          <a:off x="6737350" y="13962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10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1000-000075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1000-000076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0" name="テキスト ボックス 379">
          <a:extLst>
            <a:ext uri="{FF2B5EF4-FFF2-40B4-BE49-F238E27FC236}">
              <a16:creationId xmlns:a16="http://schemas.microsoft.com/office/drawing/2014/main" id="{00000000-0008-0000-1000-00007C010000}"/>
            </a:ext>
          </a:extLst>
        </xdr:cNvPr>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1000-00007D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2" name="テキスト ボックス 381">
          <a:extLst>
            <a:ext uri="{FF2B5EF4-FFF2-40B4-BE49-F238E27FC236}">
              <a16:creationId xmlns:a16="http://schemas.microsoft.com/office/drawing/2014/main" id="{00000000-0008-0000-1000-00007E010000}"/>
            </a:ext>
          </a:extLst>
        </xdr:cNvPr>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3" name="直線コネクタ 382">
          <a:extLst>
            <a:ext uri="{FF2B5EF4-FFF2-40B4-BE49-F238E27FC236}">
              <a16:creationId xmlns:a16="http://schemas.microsoft.com/office/drawing/2014/main" id="{00000000-0008-0000-1000-00007F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5455" cy="257175"/>
    <xdr:sp macro="" textlink="">
      <xdr:nvSpPr>
        <xdr:cNvPr id="384" name="テキスト ボックス 383">
          <a:extLst>
            <a:ext uri="{FF2B5EF4-FFF2-40B4-BE49-F238E27FC236}">
              <a16:creationId xmlns:a16="http://schemas.microsoft.com/office/drawing/2014/main" id="{00000000-0008-0000-1000-000080010000}"/>
            </a:ext>
          </a:extLst>
        </xdr:cNvPr>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5" name="直線コネクタ 384">
          <a:extLst>
            <a:ext uri="{FF2B5EF4-FFF2-40B4-BE49-F238E27FC236}">
              <a16:creationId xmlns:a16="http://schemas.microsoft.com/office/drawing/2014/main" id="{00000000-0008-0000-1000-000081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7175"/>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7185" cy="257175"/>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1000-00008C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89535</xdr:rowOff>
    </xdr:from>
    <xdr:to>
      <xdr:col>24</xdr:col>
      <xdr:colOff>62865</xdr:colOff>
      <xdr:row>109</xdr:row>
      <xdr:rowOff>35560</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flipV="1">
          <a:off x="4634865" y="17234535"/>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398" name="【市民会館】&#10;有形固定資産減価償却率最小値テキスト">
          <a:extLst>
            <a:ext uri="{FF2B5EF4-FFF2-40B4-BE49-F238E27FC236}">
              <a16:creationId xmlns:a16="http://schemas.microsoft.com/office/drawing/2014/main" id="{00000000-0008-0000-1000-00008E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36195</xdr:rowOff>
    </xdr:from>
    <xdr:ext cx="340360" cy="259080"/>
    <xdr:sp macro="" textlink="">
      <xdr:nvSpPr>
        <xdr:cNvPr id="400" name="【市民会館】&#10;有形固定資産減価償却率最大値テキスト">
          <a:extLst>
            <a:ext uri="{FF2B5EF4-FFF2-40B4-BE49-F238E27FC236}">
              <a16:creationId xmlns:a16="http://schemas.microsoft.com/office/drawing/2014/main" id="{00000000-0008-0000-1000-000090010000}"/>
            </a:ext>
          </a:extLst>
        </xdr:cNvPr>
        <xdr:cNvSpPr txBox="1"/>
      </xdr:nvSpPr>
      <xdr:spPr>
        <a:xfrm>
          <a:off x="467360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89535</xdr:rowOff>
    </xdr:from>
    <xdr:to>
      <xdr:col>24</xdr:col>
      <xdr:colOff>152400</xdr:colOff>
      <xdr:row>100</xdr:row>
      <xdr:rowOff>89535</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4546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38735</xdr:rowOff>
    </xdr:from>
    <xdr:ext cx="405130" cy="259080"/>
    <xdr:sp macro="" textlink="">
      <xdr:nvSpPr>
        <xdr:cNvPr id="402" name="【市民会館】&#10;有形固定資産減価償却率平均値テキスト">
          <a:extLst>
            <a:ext uri="{FF2B5EF4-FFF2-40B4-BE49-F238E27FC236}">
              <a16:creationId xmlns:a16="http://schemas.microsoft.com/office/drawing/2014/main" id="{00000000-0008-0000-1000-000092010000}"/>
            </a:ext>
          </a:extLst>
        </xdr:cNvPr>
        <xdr:cNvSpPr txBox="1"/>
      </xdr:nvSpPr>
      <xdr:spPr>
        <a:xfrm>
          <a:off x="4673600" y="178695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15875</xdr:rowOff>
    </xdr:from>
    <xdr:to>
      <xdr:col>24</xdr:col>
      <xdr:colOff>114300</xdr:colOff>
      <xdr:row>105</xdr:row>
      <xdr:rowOff>117475</xdr:rowOff>
    </xdr:to>
    <xdr:sp macro="" textlink="">
      <xdr:nvSpPr>
        <xdr:cNvPr id="403" name="フローチャート: 判断 402">
          <a:extLst>
            <a:ext uri="{FF2B5EF4-FFF2-40B4-BE49-F238E27FC236}">
              <a16:creationId xmlns:a16="http://schemas.microsoft.com/office/drawing/2014/main" id="{00000000-0008-0000-1000-000093010000}"/>
            </a:ext>
          </a:extLst>
        </xdr:cNvPr>
        <xdr:cNvSpPr/>
      </xdr:nvSpPr>
      <xdr:spPr>
        <a:xfrm>
          <a:off x="45847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4" name="フローチャート: 判断 403">
          <a:extLst>
            <a:ext uri="{FF2B5EF4-FFF2-40B4-BE49-F238E27FC236}">
              <a16:creationId xmlns:a16="http://schemas.microsoft.com/office/drawing/2014/main" id="{00000000-0008-0000-1000-000094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156210</xdr:rowOff>
    </xdr:from>
    <xdr:to>
      <xdr:col>15</xdr:col>
      <xdr:colOff>101600</xdr:colOff>
      <xdr:row>105</xdr:row>
      <xdr:rowOff>86360</xdr:rowOff>
    </xdr:to>
    <xdr:sp macro="" textlink="">
      <xdr:nvSpPr>
        <xdr:cNvPr id="405" name="フローチャート: 判断 404">
          <a:extLst>
            <a:ext uri="{FF2B5EF4-FFF2-40B4-BE49-F238E27FC236}">
              <a16:creationId xmlns:a16="http://schemas.microsoft.com/office/drawing/2014/main" id="{00000000-0008-0000-1000-000095010000}"/>
            </a:ext>
          </a:extLst>
        </xdr:cNvPr>
        <xdr:cNvSpPr/>
      </xdr:nvSpPr>
      <xdr:spPr>
        <a:xfrm>
          <a:off x="285750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110490</xdr:rowOff>
    </xdr:from>
    <xdr:to>
      <xdr:col>10</xdr:col>
      <xdr:colOff>165100</xdr:colOff>
      <xdr:row>105</xdr:row>
      <xdr:rowOff>40640</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1968500" y="179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147955</xdr:rowOff>
    </xdr:from>
    <xdr:to>
      <xdr:col>6</xdr:col>
      <xdr:colOff>38100</xdr:colOff>
      <xdr:row>105</xdr:row>
      <xdr:rowOff>78105</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10795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8" name="テキスト ボックス 407">
          <a:extLst>
            <a:ext uri="{FF2B5EF4-FFF2-40B4-BE49-F238E27FC236}">
              <a16:creationId xmlns:a16="http://schemas.microsoft.com/office/drawing/2014/main" id="{00000000-0008-0000-1000-000098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00000000-0008-0000-1000-000099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00000000-0008-0000-1000-00009A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107</xdr:row>
      <xdr:rowOff>109220</xdr:rowOff>
    </xdr:from>
    <xdr:to>
      <xdr:col>24</xdr:col>
      <xdr:colOff>114300</xdr:colOff>
      <xdr:row>108</xdr:row>
      <xdr:rowOff>38735</xdr:rowOff>
    </xdr:to>
    <xdr:sp macro="" textlink="">
      <xdr:nvSpPr>
        <xdr:cNvPr id="413" name="楕円 412">
          <a:extLst>
            <a:ext uri="{FF2B5EF4-FFF2-40B4-BE49-F238E27FC236}">
              <a16:creationId xmlns:a16="http://schemas.microsoft.com/office/drawing/2014/main" id="{00000000-0008-0000-1000-00009D010000}"/>
            </a:ext>
          </a:extLst>
        </xdr:cNvPr>
        <xdr:cNvSpPr/>
      </xdr:nvSpPr>
      <xdr:spPr>
        <a:xfrm>
          <a:off x="4584700" y="1845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86995</xdr:rowOff>
    </xdr:from>
    <xdr:ext cx="405130" cy="257175"/>
    <xdr:sp macro="" textlink="">
      <xdr:nvSpPr>
        <xdr:cNvPr id="414" name="【市民会館】&#10;有形固定資産減価償却率該当値テキスト">
          <a:extLst>
            <a:ext uri="{FF2B5EF4-FFF2-40B4-BE49-F238E27FC236}">
              <a16:creationId xmlns:a16="http://schemas.microsoft.com/office/drawing/2014/main" id="{00000000-0008-0000-1000-00009E010000}"/>
            </a:ext>
          </a:extLst>
        </xdr:cNvPr>
        <xdr:cNvSpPr txBox="1"/>
      </xdr:nvSpPr>
      <xdr:spPr>
        <a:xfrm>
          <a:off x="4673600" y="184321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107</xdr:row>
      <xdr:rowOff>105410</xdr:rowOff>
    </xdr:from>
    <xdr:to>
      <xdr:col>20</xdr:col>
      <xdr:colOff>38100</xdr:colOff>
      <xdr:row>108</xdr:row>
      <xdr:rowOff>35560</xdr:rowOff>
    </xdr:to>
    <xdr:sp macro="" textlink="">
      <xdr:nvSpPr>
        <xdr:cNvPr id="415" name="楕円 414">
          <a:extLst>
            <a:ext uri="{FF2B5EF4-FFF2-40B4-BE49-F238E27FC236}">
              <a16:creationId xmlns:a16="http://schemas.microsoft.com/office/drawing/2014/main" id="{00000000-0008-0000-1000-00009F010000}"/>
            </a:ext>
          </a:extLst>
        </xdr:cNvPr>
        <xdr:cNvSpPr/>
      </xdr:nvSpPr>
      <xdr:spPr>
        <a:xfrm>
          <a:off x="3746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156210</xdr:rowOff>
    </xdr:from>
    <xdr:to>
      <xdr:col>24</xdr:col>
      <xdr:colOff>63500</xdr:colOff>
      <xdr:row>107</xdr:row>
      <xdr:rowOff>159385</xdr:rowOff>
    </xdr:to>
    <xdr:cxnSp macro="">
      <xdr:nvCxnSpPr>
        <xdr:cNvPr id="416" name="直線コネクタ 415">
          <a:extLst>
            <a:ext uri="{FF2B5EF4-FFF2-40B4-BE49-F238E27FC236}">
              <a16:creationId xmlns:a16="http://schemas.microsoft.com/office/drawing/2014/main" id="{00000000-0008-0000-1000-0000A0010000}"/>
            </a:ext>
          </a:extLst>
        </xdr:cNvPr>
        <xdr:cNvCxnSpPr/>
      </xdr:nvCxnSpPr>
      <xdr:spPr>
        <a:xfrm>
          <a:off x="3797300" y="1850136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86360</xdr:rowOff>
    </xdr:from>
    <xdr:to>
      <xdr:col>15</xdr:col>
      <xdr:colOff>101600</xdr:colOff>
      <xdr:row>108</xdr:row>
      <xdr:rowOff>15875</xdr:rowOff>
    </xdr:to>
    <xdr:sp macro="" textlink="">
      <xdr:nvSpPr>
        <xdr:cNvPr id="417" name="楕円 416">
          <a:extLst>
            <a:ext uri="{FF2B5EF4-FFF2-40B4-BE49-F238E27FC236}">
              <a16:creationId xmlns:a16="http://schemas.microsoft.com/office/drawing/2014/main" id="{00000000-0008-0000-1000-0000A1010000}"/>
            </a:ext>
          </a:extLst>
        </xdr:cNvPr>
        <xdr:cNvSpPr/>
      </xdr:nvSpPr>
      <xdr:spPr>
        <a:xfrm>
          <a:off x="2857500" y="18431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136525</xdr:rowOff>
    </xdr:from>
    <xdr:to>
      <xdr:col>19</xdr:col>
      <xdr:colOff>177800</xdr:colOff>
      <xdr:row>107</xdr:row>
      <xdr:rowOff>156210</xdr:rowOff>
    </xdr:to>
    <xdr:cxnSp macro="">
      <xdr:nvCxnSpPr>
        <xdr:cNvPr id="418" name="直線コネクタ 417">
          <a:extLst>
            <a:ext uri="{FF2B5EF4-FFF2-40B4-BE49-F238E27FC236}">
              <a16:creationId xmlns:a16="http://schemas.microsoft.com/office/drawing/2014/main" id="{00000000-0008-0000-1000-0000A2010000}"/>
            </a:ext>
          </a:extLst>
        </xdr:cNvPr>
        <xdr:cNvCxnSpPr/>
      </xdr:nvCxnSpPr>
      <xdr:spPr>
        <a:xfrm>
          <a:off x="2908300" y="1848167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76200</xdr:rowOff>
    </xdr:from>
    <xdr:to>
      <xdr:col>10</xdr:col>
      <xdr:colOff>165100</xdr:colOff>
      <xdr:row>108</xdr:row>
      <xdr:rowOff>6350</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1968500" y="184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127000</xdr:rowOff>
    </xdr:from>
    <xdr:to>
      <xdr:col>15</xdr:col>
      <xdr:colOff>50800</xdr:colOff>
      <xdr:row>107</xdr:row>
      <xdr:rowOff>136525</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2019300" y="184721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40640</xdr:rowOff>
    </xdr:from>
    <xdr:to>
      <xdr:col>6</xdr:col>
      <xdr:colOff>38100</xdr:colOff>
      <xdr:row>107</xdr:row>
      <xdr:rowOff>141605</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10795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90805</xdr:rowOff>
    </xdr:from>
    <xdr:to>
      <xdr:col>10</xdr:col>
      <xdr:colOff>114300</xdr:colOff>
      <xdr:row>107</xdr:row>
      <xdr:rowOff>127000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130300" y="184359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97790</xdr:rowOff>
    </xdr:from>
    <xdr:ext cx="405130" cy="257175"/>
    <xdr:sp macro="" textlink="">
      <xdr:nvSpPr>
        <xdr:cNvPr id="423" name="n_1aveValue【市民会館】&#10;有形固定資産減価償却率">
          <a:extLst>
            <a:ext uri="{FF2B5EF4-FFF2-40B4-BE49-F238E27FC236}">
              <a16:creationId xmlns:a16="http://schemas.microsoft.com/office/drawing/2014/main" id="{00000000-0008-0000-1000-0000A7010000}"/>
            </a:ext>
          </a:extLst>
        </xdr:cNvPr>
        <xdr:cNvSpPr txBox="1"/>
      </xdr:nvSpPr>
      <xdr:spPr>
        <a:xfrm>
          <a:off x="3582035" y="17757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102870</xdr:rowOff>
    </xdr:from>
    <xdr:ext cx="403225" cy="259080"/>
    <xdr:sp macro="" textlink="">
      <xdr:nvSpPr>
        <xdr:cNvPr id="424" name="n_2aveValue【市民会館】&#10;有形固定資産減価償却率">
          <a:extLst>
            <a:ext uri="{FF2B5EF4-FFF2-40B4-BE49-F238E27FC236}">
              <a16:creationId xmlns:a16="http://schemas.microsoft.com/office/drawing/2014/main" id="{00000000-0008-0000-1000-0000A8010000}"/>
            </a:ext>
          </a:extLst>
        </xdr:cNvPr>
        <xdr:cNvSpPr txBox="1"/>
      </xdr:nvSpPr>
      <xdr:spPr>
        <a:xfrm>
          <a:off x="2705735" y="17762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57150</xdr:rowOff>
    </xdr:from>
    <xdr:ext cx="403225" cy="259080"/>
    <xdr:sp macro="" textlink="">
      <xdr:nvSpPr>
        <xdr:cNvPr id="425" name="n_3aveValue【市民会館】&#10;有形固定資産減価償却率">
          <a:extLst>
            <a:ext uri="{FF2B5EF4-FFF2-40B4-BE49-F238E27FC236}">
              <a16:creationId xmlns:a16="http://schemas.microsoft.com/office/drawing/2014/main" id="{00000000-0008-0000-1000-0000A9010000}"/>
            </a:ext>
          </a:extLst>
        </xdr:cNvPr>
        <xdr:cNvSpPr txBox="1"/>
      </xdr:nvSpPr>
      <xdr:spPr>
        <a:xfrm>
          <a:off x="1816735" y="17716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94615</xdr:rowOff>
    </xdr:from>
    <xdr:ext cx="403225" cy="259080"/>
    <xdr:sp macro="" textlink="">
      <xdr:nvSpPr>
        <xdr:cNvPr id="426" name="n_4aveValue【市民会館】&#10;有形固定資産減価償却率">
          <a:extLst>
            <a:ext uri="{FF2B5EF4-FFF2-40B4-BE49-F238E27FC236}">
              <a16:creationId xmlns:a16="http://schemas.microsoft.com/office/drawing/2014/main" id="{00000000-0008-0000-1000-0000AA010000}"/>
            </a:ext>
          </a:extLst>
        </xdr:cNvPr>
        <xdr:cNvSpPr txBox="1"/>
      </xdr:nvSpPr>
      <xdr:spPr>
        <a:xfrm>
          <a:off x="927735" y="17753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26670</xdr:rowOff>
    </xdr:from>
    <xdr:ext cx="405130" cy="259080"/>
    <xdr:sp macro="" textlink="">
      <xdr:nvSpPr>
        <xdr:cNvPr id="427" name="n_1mainValue【市民会館】&#10;有形固定資産減価償却率">
          <a:extLst>
            <a:ext uri="{FF2B5EF4-FFF2-40B4-BE49-F238E27FC236}">
              <a16:creationId xmlns:a16="http://schemas.microsoft.com/office/drawing/2014/main" id="{00000000-0008-0000-1000-0000AB010000}"/>
            </a:ext>
          </a:extLst>
        </xdr:cNvPr>
        <xdr:cNvSpPr txBox="1"/>
      </xdr:nvSpPr>
      <xdr:spPr>
        <a:xfrm>
          <a:off x="3582035" y="1854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108</xdr:row>
      <xdr:rowOff>6985</xdr:rowOff>
    </xdr:from>
    <xdr:ext cx="403225" cy="257175"/>
    <xdr:sp macro="" textlink="">
      <xdr:nvSpPr>
        <xdr:cNvPr id="428" name="n_2mainValue【市民会館】&#10;有形固定資産減価償却率">
          <a:extLst>
            <a:ext uri="{FF2B5EF4-FFF2-40B4-BE49-F238E27FC236}">
              <a16:creationId xmlns:a16="http://schemas.microsoft.com/office/drawing/2014/main" id="{00000000-0008-0000-1000-0000AC010000}"/>
            </a:ext>
          </a:extLst>
        </xdr:cNvPr>
        <xdr:cNvSpPr txBox="1"/>
      </xdr:nvSpPr>
      <xdr:spPr>
        <a:xfrm>
          <a:off x="2705735" y="185235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107</xdr:row>
      <xdr:rowOff>168910</xdr:rowOff>
    </xdr:from>
    <xdr:ext cx="403225" cy="257175"/>
    <xdr:sp macro="" textlink="">
      <xdr:nvSpPr>
        <xdr:cNvPr id="429" name="n_3mainValue【市民会館】&#10;有形固定資産減価償却率">
          <a:extLst>
            <a:ext uri="{FF2B5EF4-FFF2-40B4-BE49-F238E27FC236}">
              <a16:creationId xmlns:a16="http://schemas.microsoft.com/office/drawing/2014/main" id="{00000000-0008-0000-1000-0000AD010000}"/>
            </a:ext>
          </a:extLst>
        </xdr:cNvPr>
        <xdr:cNvSpPr txBox="1"/>
      </xdr:nvSpPr>
      <xdr:spPr>
        <a:xfrm>
          <a:off x="1816735" y="185140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132715</xdr:rowOff>
    </xdr:from>
    <xdr:ext cx="403225" cy="257175"/>
    <xdr:sp macro="" textlink="">
      <xdr:nvSpPr>
        <xdr:cNvPr id="430" name="n_4mainValue【市民会館】&#10;有形固定資産減価償却率">
          <a:extLst>
            <a:ext uri="{FF2B5EF4-FFF2-40B4-BE49-F238E27FC236}">
              <a16:creationId xmlns:a16="http://schemas.microsoft.com/office/drawing/2014/main" id="{00000000-0008-0000-1000-0000AE010000}"/>
            </a:ext>
          </a:extLst>
        </xdr:cNvPr>
        <xdr:cNvSpPr txBox="1"/>
      </xdr:nvSpPr>
      <xdr:spPr>
        <a:xfrm>
          <a:off x="927735" y="184778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10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1000-0000B0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1000-0000B1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39" name="テキスト ボックス 438">
          <a:extLst>
            <a:ext uri="{FF2B5EF4-FFF2-40B4-BE49-F238E27FC236}">
              <a16:creationId xmlns:a16="http://schemas.microsoft.com/office/drawing/2014/main" id="{00000000-0008-0000-1000-0000B7010000}"/>
            </a:ext>
          </a:extLst>
        </xdr:cNvPr>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00000000-0008-0000-1000-0000B9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2" name="テキスト ボックス 441">
          <a:extLst>
            <a:ext uri="{FF2B5EF4-FFF2-40B4-BE49-F238E27FC236}">
              <a16:creationId xmlns:a16="http://schemas.microsoft.com/office/drawing/2014/main" id="{00000000-0008-0000-1000-0000BA010000}"/>
            </a:ext>
          </a:extLst>
        </xdr:cNvPr>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4" name="テキスト ボックス 443">
          <a:extLst>
            <a:ext uri="{FF2B5EF4-FFF2-40B4-BE49-F238E27FC236}">
              <a16:creationId xmlns:a16="http://schemas.microsoft.com/office/drawing/2014/main" id="{00000000-0008-0000-1000-0000BC010000}"/>
            </a:ext>
          </a:extLst>
        </xdr:cNvPr>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00000000-0008-0000-1000-0000BD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1000-0000C5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141605</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flipV="1">
          <a:off x="10476865" y="1738503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145415</xdr:rowOff>
    </xdr:from>
    <xdr:ext cx="469900" cy="257175"/>
    <xdr:sp macro="" textlink="">
      <xdr:nvSpPr>
        <xdr:cNvPr id="455" name="【市民会館】&#10;一人当たり面積最小値テキスト">
          <a:extLst>
            <a:ext uri="{FF2B5EF4-FFF2-40B4-BE49-F238E27FC236}">
              <a16:creationId xmlns:a16="http://schemas.microsoft.com/office/drawing/2014/main" id="{00000000-0008-0000-1000-0000C7010000}"/>
            </a:ext>
          </a:extLst>
        </xdr:cNvPr>
        <xdr:cNvSpPr txBox="1"/>
      </xdr:nvSpPr>
      <xdr:spPr>
        <a:xfrm>
          <a:off x="10515600" y="186620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141605</xdr:rowOff>
    </xdr:from>
    <xdr:to>
      <xdr:col>55</xdr:col>
      <xdr:colOff>88900</xdr:colOff>
      <xdr:row>108</xdr:row>
      <xdr:rowOff>141605</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10388600" y="186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15240</xdr:rowOff>
    </xdr:from>
    <xdr:ext cx="469900" cy="259080"/>
    <xdr:sp macro="" textlink="">
      <xdr:nvSpPr>
        <xdr:cNvPr id="457" name="【市民会館】&#10;一人当たり面積最大値テキスト">
          <a:extLst>
            <a:ext uri="{FF2B5EF4-FFF2-40B4-BE49-F238E27FC236}">
              <a16:creationId xmlns:a16="http://schemas.microsoft.com/office/drawing/2014/main" id="{00000000-0008-0000-1000-0000C9010000}"/>
            </a:ext>
          </a:extLst>
        </xdr:cNvPr>
        <xdr:cNvSpPr txBox="1"/>
      </xdr:nvSpPr>
      <xdr:spPr>
        <a:xfrm>
          <a:off x="10515600" y="1716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1.685</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10388600" y="1738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114300</xdr:rowOff>
    </xdr:from>
    <xdr:ext cx="469900" cy="259080"/>
    <xdr:sp macro="" textlink="">
      <xdr:nvSpPr>
        <xdr:cNvPr id="459" name="【市民会館】&#10;一人当たり面積平均値テキスト">
          <a:extLst>
            <a:ext uri="{FF2B5EF4-FFF2-40B4-BE49-F238E27FC236}">
              <a16:creationId xmlns:a16="http://schemas.microsoft.com/office/drawing/2014/main" id="{00000000-0008-0000-1000-0000CB010000}"/>
            </a:ext>
          </a:extLst>
        </xdr:cNvPr>
        <xdr:cNvSpPr txBox="1"/>
      </xdr:nvSpPr>
      <xdr:spPr>
        <a:xfrm>
          <a:off x="10515600" y="18288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135890</xdr:rowOff>
    </xdr:from>
    <xdr:to>
      <xdr:col>55</xdr:col>
      <xdr:colOff>50800</xdr:colOff>
      <xdr:row>107</xdr:row>
      <xdr:rowOff>66040</xdr:rowOff>
    </xdr:to>
    <xdr:sp macro="" textlink="">
      <xdr:nvSpPr>
        <xdr:cNvPr id="460" name="フローチャート: 判断 459">
          <a:extLst>
            <a:ext uri="{FF2B5EF4-FFF2-40B4-BE49-F238E27FC236}">
              <a16:creationId xmlns:a16="http://schemas.microsoft.com/office/drawing/2014/main" id="{00000000-0008-0000-1000-0000CC010000}"/>
            </a:ext>
          </a:extLst>
        </xdr:cNvPr>
        <xdr:cNvSpPr/>
      </xdr:nvSpPr>
      <xdr:spPr>
        <a:xfrm>
          <a:off x="10426700" y="1830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132080</xdr:rowOff>
    </xdr:from>
    <xdr:to>
      <xdr:col>50</xdr:col>
      <xdr:colOff>165100</xdr:colOff>
      <xdr:row>107</xdr:row>
      <xdr:rowOff>61595</xdr:rowOff>
    </xdr:to>
    <xdr:sp macro="" textlink="">
      <xdr:nvSpPr>
        <xdr:cNvPr id="461" name="フローチャート: 判断 460">
          <a:extLst>
            <a:ext uri="{FF2B5EF4-FFF2-40B4-BE49-F238E27FC236}">
              <a16:creationId xmlns:a16="http://schemas.microsoft.com/office/drawing/2014/main" id="{00000000-0008-0000-1000-0000CD010000}"/>
            </a:ext>
          </a:extLst>
        </xdr:cNvPr>
        <xdr:cNvSpPr/>
      </xdr:nvSpPr>
      <xdr:spPr>
        <a:xfrm>
          <a:off x="9588500" y="18305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143510</xdr:rowOff>
    </xdr:from>
    <xdr:to>
      <xdr:col>46</xdr:col>
      <xdr:colOff>38100</xdr:colOff>
      <xdr:row>107</xdr:row>
      <xdr:rowOff>73025</xdr:rowOff>
    </xdr:to>
    <xdr:sp macro="" textlink="">
      <xdr:nvSpPr>
        <xdr:cNvPr id="462" name="フローチャート: 判断 461">
          <a:extLst>
            <a:ext uri="{FF2B5EF4-FFF2-40B4-BE49-F238E27FC236}">
              <a16:creationId xmlns:a16="http://schemas.microsoft.com/office/drawing/2014/main" id="{00000000-0008-0000-1000-0000CE010000}"/>
            </a:ext>
          </a:extLst>
        </xdr:cNvPr>
        <xdr:cNvSpPr/>
      </xdr:nvSpPr>
      <xdr:spPr>
        <a:xfrm>
          <a:off x="8699500" y="18317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148590</xdr:rowOff>
    </xdr:from>
    <xdr:to>
      <xdr:col>41</xdr:col>
      <xdr:colOff>101600</xdr:colOff>
      <xdr:row>107</xdr:row>
      <xdr:rowOff>78740</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7810500" y="183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59690</xdr:rowOff>
    </xdr:from>
    <xdr:to>
      <xdr:col>36</xdr:col>
      <xdr:colOff>165100</xdr:colOff>
      <xdr:row>107</xdr:row>
      <xdr:rowOff>161290</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6921500" y="1840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00000000-0008-0000-1000-0000D1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00000000-0008-0000-1000-0000D2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00000000-0008-0000-1000-0000D3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101</xdr:row>
      <xdr:rowOff>17780</xdr:rowOff>
    </xdr:from>
    <xdr:to>
      <xdr:col>55</xdr:col>
      <xdr:colOff>50800</xdr:colOff>
      <xdr:row>101</xdr:row>
      <xdr:rowOff>119380</xdr:rowOff>
    </xdr:to>
    <xdr:sp macro="" textlink="">
      <xdr:nvSpPr>
        <xdr:cNvPr id="470" name="楕円 469">
          <a:extLst>
            <a:ext uri="{FF2B5EF4-FFF2-40B4-BE49-F238E27FC236}">
              <a16:creationId xmlns:a16="http://schemas.microsoft.com/office/drawing/2014/main" id="{00000000-0008-0000-1000-0000D6010000}"/>
            </a:ext>
          </a:extLst>
        </xdr:cNvPr>
        <xdr:cNvSpPr/>
      </xdr:nvSpPr>
      <xdr:spPr>
        <a:xfrm>
          <a:off x="10426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142240</xdr:rowOff>
    </xdr:from>
    <xdr:ext cx="469900" cy="259080"/>
    <xdr:sp macro="" textlink="">
      <xdr:nvSpPr>
        <xdr:cNvPr id="471" name="【市民会館】&#10;一人当たり面積該当値テキスト">
          <a:extLst>
            <a:ext uri="{FF2B5EF4-FFF2-40B4-BE49-F238E27FC236}">
              <a16:creationId xmlns:a16="http://schemas.microsoft.com/office/drawing/2014/main" id="{00000000-0008-0000-1000-0000D7010000}"/>
            </a:ext>
          </a:extLst>
        </xdr:cNvPr>
        <xdr:cNvSpPr txBox="1"/>
      </xdr:nvSpPr>
      <xdr:spPr>
        <a:xfrm>
          <a:off x="10515600" y="17287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100</xdr:row>
      <xdr:rowOff>147320</xdr:rowOff>
    </xdr:from>
    <xdr:to>
      <xdr:col>50</xdr:col>
      <xdr:colOff>165100</xdr:colOff>
      <xdr:row>101</xdr:row>
      <xdr:rowOff>77470</xdr:rowOff>
    </xdr:to>
    <xdr:sp macro="" textlink="">
      <xdr:nvSpPr>
        <xdr:cNvPr id="472" name="楕円 471">
          <a:extLst>
            <a:ext uri="{FF2B5EF4-FFF2-40B4-BE49-F238E27FC236}">
              <a16:creationId xmlns:a16="http://schemas.microsoft.com/office/drawing/2014/main" id="{00000000-0008-0000-1000-0000D8010000}"/>
            </a:ext>
          </a:extLst>
        </xdr:cNvPr>
        <xdr:cNvSpPr/>
      </xdr:nvSpPr>
      <xdr:spPr>
        <a:xfrm>
          <a:off x="9588500" y="1729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26670</xdr:rowOff>
    </xdr:from>
    <xdr:to>
      <xdr:col>55</xdr:col>
      <xdr:colOff>0</xdr:colOff>
      <xdr:row>101</xdr:row>
      <xdr:rowOff>68580</xdr:rowOff>
    </xdr:to>
    <xdr:cxnSp macro="">
      <xdr:nvCxnSpPr>
        <xdr:cNvPr id="473" name="直線コネクタ 472">
          <a:extLst>
            <a:ext uri="{FF2B5EF4-FFF2-40B4-BE49-F238E27FC236}">
              <a16:creationId xmlns:a16="http://schemas.microsoft.com/office/drawing/2014/main" id="{00000000-0008-0000-1000-0000D9010000}"/>
            </a:ext>
          </a:extLst>
        </xdr:cNvPr>
        <xdr:cNvCxnSpPr/>
      </xdr:nvCxnSpPr>
      <xdr:spPr>
        <a:xfrm>
          <a:off x="9639300" y="17343120"/>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102870</xdr:rowOff>
    </xdr:from>
    <xdr:to>
      <xdr:col>46</xdr:col>
      <xdr:colOff>38100</xdr:colOff>
      <xdr:row>102</xdr:row>
      <xdr:rowOff>33020</xdr:rowOff>
    </xdr:to>
    <xdr:sp macro="" textlink="">
      <xdr:nvSpPr>
        <xdr:cNvPr id="474" name="楕円 473">
          <a:extLst>
            <a:ext uri="{FF2B5EF4-FFF2-40B4-BE49-F238E27FC236}">
              <a16:creationId xmlns:a16="http://schemas.microsoft.com/office/drawing/2014/main" id="{00000000-0008-0000-1000-0000DA010000}"/>
            </a:ext>
          </a:extLst>
        </xdr:cNvPr>
        <xdr:cNvSpPr/>
      </xdr:nvSpPr>
      <xdr:spPr>
        <a:xfrm>
          <a:off x="8699500" y="174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26670</xdr:rowOff>
    </xdr:from>
    <xdr:to>
      <xdr:col>50</xdr:col>
      <xdr:colOff>114300</xdr:colOff>
      <xdr:row>101</xdr:row>
      <xdr:rowOff>153670</xdr:rowOff>
    </xdr:to>
    <xdr:cxnSp macro="">
      <xdr:nvCxnSpPr>
        <xdr:cNvPr id="475" name="直線コネクタ 474">
          <a:extLst>
            <a:ext uri="{FF2B5EF4-FFF2-40B4-BE49-F238E27FC236}">
              <a16:creationId xmlns:a16="http://schemas.microsoft.com/office/drawing/2014/main" id="{00000000-0008-0000-1000-0000DB010000}"/>
            </a:ext>
          </a:extLst>
        </xdr:cNvPr>
        <xdr:cNvCxnSpPr/>
      </xdr:nvCxnSpPr>
      <xdr:spPr>
        <a:xfrm flipV="1">
          <a:off x="8750300" y="1734312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123825</xdr:rowOff>
    </xdr:from>
    <xdr:to>
      <xdr:col>41</xdr:col>
      <xdr:colOff>101600</xdr:colOff>
      <xdr:row>102</xdr:row>
      <xdr:rowOff>53975</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7810500" y="1744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153670</xdr:rowOff>
    </xdr:from>
    <xdr:to>
      <xdr:col>45</xdr:col>
      <xdr:colOff>177800</xdr:colOff>
      <xdr:row>102</xdr:row>
      <xdr:rowOff>3175</xdr:rowOff>
    </xdr:to>
    <xdr:cxnSp macro="">
      <xdr:nvCxnSpPr>
        <xdr:cNvPr id="477" name="直線コネクタ 476">
          <a:extLst>
            <a:ext uri="{FF2B5EF4-FFF2-40B4-BE49-F238E27FC236}">
              <a16:creationId xmlns:a16="http://schemas.microsoft.com/office/drawing/2014/main" id="{00000000-0008-0000-1000-0000DD010000}"/>
            </a:ext>
          </a:extLst>
        </xdr:cNvPr>
        <xdr:cNvCxnSpPr/>
      </xdr:nvCxnSpPr>
      <xdr:spPr>
        <a:xfrm flipV="1">
          <a:off x="7861300" y="174701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163195</xdr:rowOff>
    </xdr:from>
    <xdr:to>
      <xdr:col>36</xdr:col>
      <xdr:colOff>165100</xdr:colOff>
      <xdr:row>102</xdr:row>
      <xdr:rowOff>93345</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6921500" y="1747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3175</xdr:rowOff>
    </xdr:from>
    <xdr:to>
      <xdr:col>41</xdr:col>
      <xdr:colOff>50800</xdr:colOff>
      <xdr:row>102</xdr:row>
      <xdr:rowOff>42545</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flipV="1">
          <a:off x="6972300" y="174910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52705</xdr:rowOff>
    </xdr:from>
    <xdr:ext cx="469900" cy="257175"/>
    <xdr:sp macro="" textlink="">
      <xdr:nvSpPr>
        <xdr:cNvPr id="480" name="n_1aveValue【市民会館】&#10;一人当たり面積">
          <a:extLst>
            <a:ext uri="{FF2B5EF4-FFF2-40B4-BE49-F238E27FC236}">
              <a16:creationId xmlns:a16="http://schemas.microsoft.com/office/drawing/2014/main" id="{00000000-0008-0000-1000-0000E0010000}"/>
            </a:ext>
          </a:extLst>
        </xdr:cNvPr>
        <xdr:cNvSpPr txBox="1"/>
      </xdr:nvSpPr>
      <xdr:spPr>
        <a:xfrm>
          <a:off x="9391650" y="18397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64135</xdr:rowOff>
    </xdr:from>
    <xdr:ext cx="467995" cy="257175"/>
    <xdr:sp macro="" textlink="">
      <xdr:nvSpPr>
        <xdr:cNvPr id="481" name="n_2aveValue【市民会館】&#10;一人当たり面積">
          <a:extLst>
            <a:ext uri="{FF2B5EF4-FFF2-40B4-BE49-F238E27FC236}">
              <a16:creationId xmlns:a16="http://schemas.microsoft.com/office/drawing/2014/main" id="{00000000-0008-0000-1000-0000E1010000}"/>
            </a:ext>
          </a:extLst>
        </xdr:cNvPr>
        <xdr:cNvSpPr txBox="1"/>
      </xdr:nvSpPr>
      <xdr:spPr>
        <a:xfrm>
          <a:off x="8515350" y="184092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69850</xdr:rowOff>
    </xdr:from>
    <xdr:ext cx="467995" cy="259080"/>
    <xdr:sp macro="" textlink="">
      <xdr:nvSpPr>
        <xdr:cNvPr id="482" name="n_3aveValue【市民会館】&#10;一人当たり面積">
          <a:extLst>
            <a:ext uri="{FF2B5EF4-FFF2-40B4-BE49-F238E27FC236}">
              <a16:creationId xmlns:a16="http://schemas.microsoft.com/office/drawing/2014/main" id="{00000000-0008-0000-1000-0000E2010000}"/>
            </a:ext>
          </a:extLst>
        </xdr:cNvPr>
        <xdr:cNvSpPr txBox="1"/>
      </xdr:nvSpPr>
      <xdr:spPr>
        <a:xfrm>
          <a:off x="7626350" y="18415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152400</xdr:rowOff>
    </xdr:from>
    <xdr:ext cx="467995" cy="259080"/>
    <xdr:sp macro="" textlink="">
      <xdr:nvSpPr>
        <xdr:cNvPr id="483" name="n_4aveValue【市民会館】&#10;一人当たり面積">
          <a:extLst>
            <a:ext uri="{FF2B5EF4-FFF2-40B4-BE49-F238E27FC236}">
              <a16:creationId xmlns:a16="http://schemas.microsoft.com/office/drawing/2014/main" id="{00000000-0008-0000-1000-0000E3010000}"/>
            </a:ext>
          </a:extLst>
        </xdr:cNvPr>
        <xdr:cNvSpPr txBox="1"/>
      </xdr:nvSpPr>
      <xdr:spPr>
        <a:xfrm>
          <a:off x="6737350" y="184975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99</xdr:row>
      <xdr:rowOff>93980</xdr:rowOff>
    </xdr:from>
    <xdr:ext cx="469900" cy="259080"/>
    <xdr:sp macro="" textlink="">
      <xdr:nvSpPr>
        <xdr:cNvPr id="484" name="n_1mainValue【市民会館】&#10;一人当たり面積">
          <a:extLst>
            <a:ext uri="{FF2B5EF4-FFF2-40B4-BE49-F238E27FC236}">
              <a16:creationId xmlns:a16="http://schemas.microsoft.com/office/drawing/2014/main" id="{00000000-0008-0000-1000-0000E4010000}"/>
            </a:ext>
          </a:extLst>
        </xdr:cNvPr>
        <xdr:cNvSpPr txBox="1"/>
      </xdr:nvSpPr>
      <xdr:spPr>
        <a:xfrm>
          <a:off x="9391650" y="1706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100</xdr:row>
      <xdr:rowOff>49530</xdr:rowOff>
    </xdr:from>
    <xdr:ext cx="467995" cy="259080"/>
    <xdr:sp macro="" textlink="">
      <xdr:nvSpPr>
        <xdr:cNvPr id="485" name="n_2mainValue【市民会館】&#10;一人当たり面積">
          <a:extLst>
            <a:ext uri="{FF2B5EF4-FFF2-40B4-BE49-F238E27FC236}">
              <a16:creationId xmlns:a16="http://schemas.microsoft.com/office/drawing/2014/main" id="{00000000-0008-0000-1000-0000E5010000}"/>
            </a:ext>
          </a:extLst>
        </xdr:cNvPr>
        <xdr:cNvSpPr txBox="1"/>
      </xdr:nvSpPr>
      <xdr:spPr>
        <a:xfrm>
          <a:off x="8515350" y="17194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100</xdr:row>
      <xdr:rowOff>70485</xdr:rowOff>
    </xdr:from>
    <xdr:ext cx="467995" cy="259080"/>
    <xdr:sp macro="" textlink="">
      <xdr:nvSpPr>
        <xdr:cNvPr id="486" name="n_3mainValue【市民会館】&#10;一人当たり面積">
          <a:extLst>
            <a:ext uri="{FF2B5EF4-FFF2-40B4-BE49-F238E27FC236}">
              <a16:creationId xmlns:a16="http://schemas.microsoft.com/office/drawing/2014/main" id="{00000000-0008-0000-1000-0000E6010000}"/>
            </a:ext>
          </a:extLst>
        </xdr:cNvPr>
        <xdr:cNvSpPr txBox="1"/>
      </xdr:nvSpPr>
      <xdr:spPr>
        <a:xfrm>
          <a:off x="7626350" y="172154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100</xdr:row>
      <xdr:rowOff>109855</xdr:rowOff>
    </xdr:from>
    <xdr:ext cx="467995" cy="257175"/>
    <xdr:sp macro="" textlink="">
      <xdr:nvSpPr>
        <xdr:cNvPr id="487" name="n_4mainValue【市民会館】&#10;一人当たり面積">
          <a:extLst>
            <a:ext uri="{FF2B5EF4-FFF2-40B4-BE49-F238E27FC236}">
              <a16:creationId xmlns:a16="http://schemas.microsoft.com/office/drawing/2014/main" id="{00000000-0008-0000-1000-0000E7010000}"/>
            </a:ext>
          </a:extLst>
        </xdr:cNvPr>
        <xdr:cNvSpPr txBox="1"/>
      </xdr:nvSpPr>
      <xdr:spPr>
        <a:xfrm>
          <a:off x="6737350" y="17254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10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1000-0000E9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1000-0000EA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6" name="テキスト ボックス 495">
          <a:extLst>
            <a:ext uri="{FF2B5EF4-FFF2-40B4-BE49-F238E27FC236}">
              <a16:creationId xmlns:a16="http://schemas.microsoft.com/office/drawing/2014/main" id="{00000000-0008-0000-1000-0000F0010000}"/>
            </a:ext>
          </a:extLst>
        </xdr:cNvPr>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1000-0000F1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498" name="テキスト ボックス 497">
          <a:extLst>
            <a:ext uri="{FF2B5EF4-FFF2-40B4-BE49-F238E27FC236}">
              <a16:creationId xmlns:a16="http://schemas.microsoft.com/office/drawing/2014/main" id="{00000000-0008-0000-1000-0000F2010000}"/>
            </a:ext>
          </a:extLst>
        </xdr:cNvPr>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1000-0000F3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500" name="テキスト ボックス 499">
          <a:extLst>
            <a:ext uri="{FF2B5EF4-FFF2-40B4-BE49-F238E27FC236}">
              <a16:creationId xmlns:a16="http://schemas.microsoft.com/office/drawing/2014/main" id="{00000000-0008-0000-1000-0000F4010000}"/>
            </a:ext>
          </a:extLst>
        </xdr:cNvPr>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1000-0000F5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1000-0000FF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167640</xdr:rowOff>
    </xdr:from>
    <xdr:to>
      <xdr:col>85</xdr:col>
      <xdr:colOff>126365</xdr:colOff>
      <xdr:row>42</xdr:row>
      <xdr:rowOff>38100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6318865" y="582549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513" name="【一般廃棄物処理施設】&#10;有形固定資産減価償却率最小値テキスト">
          <a:extLst>
            <a:ext uri="{FF2B5EF4-FFF2-40B4-BE49-F238E27FC236}">
              <a16:creationId xmlns:a16="http://schemas.microsoft.com/office/drawing/2014/main" id="{00000000-0008-0000-1000-000001020000}"/>
            </a:ext>
          </a:extLst>
        </xdr:cNvPr>
        <xdr:cNvSpPr txBox="1"/>
      </xdr:nvSpPr>
      <xdr:spPr>
        <a:xfrm>
          <a:off x="16357600" y="724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114300</xdr:rowOff>
    </xdr:from>
    <xdr:ext cx="405130" cy="259080"/>
    <xdr:sp macro="" textlink="">
      <xdr:nvSpPr>
        <xdr:cNvPr id="515" name="【一般廃棄物処理施設】&#10;有形固定資産減価償却率最大値テキスト">
          <a:extLst>
            <a:ext uri="{FF2B5EF4-FFF2-40B4-BE49-F238E27FC236}">
              <a16:creationId xmlns:a16="http://schemas.microsoft.com/office/drawing/2014/main" id="{00000000-0008-0000-1000-000003020000}"/>
            </a:ext>
          </a:extLst>
        </xdr:cNvPr>
        <xdr:cNvSpPr txBox="1"/>
      </xdr:nvSpPr>
      <xdr:spPr>
        <a:xfrm>
          <a:off x="16357600" y="5600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6230600" y="582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21590</xdr:rowOff>
    </xdr:from>
    <xdr:ext cx="405130" cy="259080"/>
    <xdr:sp macro="" textlink="">
      <xdr:nvSpPr>
        <xdr:cNvPr id="517" name="【一般廃棄物処理施設】&#10;有形固定資産減価償却率平均値テキスト">
          <a:extLst>
            <a:ext uri="{FF2B5EF4-FFF2-40B4-BE49-F238E27FC236}">
              <a16:creationId xmlns:a16="http://schemas.microsoft.com/office/drawing/2014/main" id="{00000000-0008-0000-1000-000005020000}"/>
            </a:ext>
          </a:extLst>
        </xdr:cNvPr>
        <xdr:cNvSpPr txBox="1"/>
      </xdr:nvSpPr>
      <xdr:spPr>
        <a:xfrm>
          <a:off x="16357600" y="6365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18" name="フローチャート: 判断 517">
          <a:extLst>
            <a:ext uri="{FF2B5EF4-FFF2-40B4-BE49-F238E27FC236}">
              <a16:creationId xmlns:a16="http://schemas.microsoft.com/office/drawing/2014/main" id="{00000000-0008-0000-1000-000006020000}"/>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19" name="フローチャート: 判断 518">
          <a:extLst>
            <a:ext uri="{FF2B5EF4-FFF2-40B4-BE49-F238E27FC236}">
              <a16:creationId xmlns:a16="http://schemas.microsoft.com/office/drawing/2014/main" id="{00000000-0008-0000-1000-000007020000}"/>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20" name="フローチャート: 判断 519">
          <a:extLst>
            <a:ext uri="{FF2B5EF4-FFF2-40B4-BE49-F238E27FC236}">
              <a16:creationId xmlns:a16="http://schemas.microsoft.com/office/drawing/2014/main" id="{00000000-0008-0000-1000-000008020000}"/>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21" name="フローチャート: 判断 520">
          <a:extLst>
            <a:ext uri="{FF2B5EF4-FFF2-40B4-BE49-F238E27FC236}">
              <a16:creationId xmlns:a16="http://schemas.microsoft.com/office/drawing/2014/main" id="{00000000-0008-0000-1000-000009020000}"/>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3" name="テキスト ボックス 522">
          <a:extLst>
            <a:ext uri="{FF2B5EF4-FFF2-40B4-BE49-F238E27FC236}">
              <a16:creationId xmlns:a16="http://schemas.microsoft.com/office/drawing/2014/main" id="{00000000-0008-0000-1000-00000B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4" name="テキスト ボックス 523">
          <a:extLst>
            <a:ext uri="{FF2B5EF4-FFF2-40B4-BE49-F238E27FC236}">
              <a16:creationId xmlns:a16="http://schemas.microsoft.com/office/drawing/2014/main" id="{00000000-0008-0000-1000-00000C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00000000-0008-0000-1000-00000D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00000000-0008-0000-1000-00000E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101600</xdr:rowOff>
    </xdr:from>
    <xdr:to>
      <xdr:col>85</xdr:col>
      <xdr:colOff>177800</xdr:colOff>
      <xdr:row>40</xdr:row>
      <xdr:rowOff>31750</xdr:rowOff>
    </xdr:to>
    <xdr:sp macro="" textlink="">
      <xdr:nvSpPr>
        <xdr:cNvPr id="528" name="楕円 527">
          <a:extLst>
            <a:ext uri="{FF2B5EF4-FFF2-40B4-BE49-F238E27FC236}">
              <a16:creationId xmlns:a16="http://schemas.microsoft.com/office/drawing/2014/main" id="{00000000-0008-0000-1000-000010020000}"/>
            </a:ext>
          </a:extLst>
        </xdr:cNvPr>
        <xdr:cNvSpPr/>
      </xdr:nvSpPr>
      <xdr:spPr>
        <a:xfrm>
          <a:off x="16268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80010</xdr:rowOff>
    </xdr:from>
    <xdr:ext cx="405130" cy="259080"/>
    <xdr:sp macro="" textlink="">
      <xdr:nvSpPr>
        <xdr:cNvPr id="529" name="【一般廃棄物処理施設】&#10;有形固定資産減価償却率該当値テキスト">
          <a:extLst>
            <a:ext uri="{FF2B5EF4-FFF2-40B4-BE49-F238E27FC236}">
              <a16:creationId xmlns:a16="http://schemas.microsoft.com/office/drawing/2014/main" id="{00000000-0008-0000-1000-000011020000}"/>
            </a:ext>
          </a:extLst>
        </xdr:cNvPr>
        <xdr:cNvSpPr txBox="1"/>
      </xdr:nvSpPr>
      <xdr:spPr>
        <a:xfrm>
          <a:off x="16357600" y="676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101600</xdr:rowOff>
    </xdr:from>
    <xdr:to>
      <xdr:col>81</xdr:col>
      <xdr:colOff>101600</xdr:colOff>
      <xdr:row>40</xdr:row>
      <xdr:rowOff>31750</xdr:rowOff>
    </xdr:to>
    <xdr:sp macro="" textlink="">
      <xdr:nvSpPr>
        <xdr:cNvPr id="530" name="楕円 529">
          <a:extLst>
            <a:ext uri="{FF2B5EF4-FFF2-40B4-BE49-F238E27FC236}">
              <a16:creationId xmlns:a16="http://schemas.microsoft.com/office/drawing/2014/main" id="{00000000-0008-0000-1000-000012020000}"/>
            </a:ext>
          </a:extLst>
        </xdr:cNvPr>
        <xdr:cNvSpPr/>
      </xdr:nvSpPr>
      <xdr:spPr>
        <a:xfrm>
          <a:off x="1543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39</xdr:row>
      <xdr:rowOff>152400</xdr:rowOff>
    </xdr:to>
    <xdr:cxnSp macro="">
      <xdr:nvCxnSpPr>
        <xdr:cNvPr id="531" name="直線コネクタ 530">
          <a:extLst>
            <a:ext uri="{FF2B5EF4-FFF2-40B4-BE49-F238E27FC236}">
              <a16:creationId xmlns:a16="http://schemas.microsoft.com/office/drawing/2014/main" id="{00000000-0008-0000-1000-000013020000}"/>
            </a:ext>
          </a:extLst>
        </xdr:cNvPr>
        <xdr:cNvCxnSpPr/>
      </xdr:nvCxnSpPr>
      <xdr:spPr>
        <a:xfrm>
          <a:off x="15481300" y="6838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74930</xdr:rowOff>
    </xdr:from>
    <xdr:to>
      <xdr:col>76</xdr:col>
      <xdr:colOff>165100</xdr:colOff>
      <xdr:row>40</xdr:row>
      <xdr:rowOff>5080</xdr:rowOff>
    </xdr:to>
    <xdr:sp macro="" textlink="">
      <xdr:nvSpPr>
        <xdr:cNvPr id="532" name="楕円 531">
          <a:extLst>
            <a:ext uri="{FF2B5EF4-FFF2-40B4-BE49-F238E27FC236}">
              <a16:creationId xmlns:a16="http://schemas.microsoft.com/office/drawing/2014/main" id="{00000000-0008-0000-1000-000014020000}"/>
            </a:ext>
          </a:extLst>
        </xdr:cNvPr>
        <xdr:cNvSpPr/>
      </xdr:nvSpPr>
      <xdr:spPr>
        <a:xfrm>
          <a:off x="14541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125730</xdr:rowOff>
    </xdr:from>
    <xdr:to>
      <xdr:col>81</xdr:col>
      <xdr:colOff>50800</xdr:colOff>
      <xdr:row>39</xdr:row>
      <xdr:rowOff>152400</xdr:rowOff>
    </xdr:to>
    <xdr:cxnSp macro="">
      <xdr:nvCxnSpPr>
        <xdr:cNvPr id="533" name="直線コネクタ 532">
          <a:extLst>
            <a:ext uri="{FF2B5EF4-FFF2-40B4-BE49-F238E27FC236}">
              <a16:creationId xmlns:a16="http://schemas.microsoft.com/office/drawing/2014/main" id="{00000000-0008-0000-1000-000015020000}"/>
            </a:ext>
          </a:extLst>
        </xdr:cNvPr>
        <xdr:cNvCxnSpPr/>
      </xdr:nvCxnSpPr>
      <xdr:spPr>
        <a:xfrm>
          <a:off x="14592300" y="68122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164465</xdr:rowOff>
    </xdr:from>
    <xdr:to>
      <xdr:col>72</xdr:col>
      <xdr:colOff>38100</xdr:colOff>
      <xdr:row>40</xdr:row>
      <xdr:rowOff>94615</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3652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125730</xdr:rowOff>
    </xdr:from>
    <xdr:to>
      <xdr:col>76</xdr:col>
      <xdr:colOff>114300</xdr:colOff>
      <xdr:row>40</xdr:row>
      <xdr:rowOff>43815</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flipV="1">
          <a:off x="13703300" y="681228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141605</xdr:rowOff>
    </xdr:from>
    <xdr:to>
      <xdr:col>67</xdr:col>
      <xdr:colOff>101600</xdr:colOff>
      <xdr:row>40</xdr:row>
      <xdr:rowOff>71755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2763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20955</xdr:rowOff>
    </xdr:from>
    <xdr:to>
      <xdr:col>71</xdr:col>
      <xdr:colOff>177800</xdr:colOff>
      <xdr:row>40</xdr:row>
      <xdr:rowOff>43815</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2814300" y="68789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143510</xdr:rowOff>
    </xdr:from>
    <xdr:ext cx="405130" cy="257175"/>
    <xdr:sp macro="" textlink="">
      <xdr:nvSpPr>
        <xdr:cNvPr id="538" name="n_1aveValue【一般廃棄物処理施設】&#10;有形固定資産減価償却率">
          <a:extLst>
            <a:ext uri="{FF2B5EF4-FFF2-40B4-BE49-F238E27FC236}">
              <a16:creationId xmlns:a16="http://schemas.microsoft.com/office/drawing/2014/main" id="{00000000-0008-0000-1000-00001A020000}"/>
            </a:ext>
          </a:extLst>
        </xdr:cNvPr>
        <xdr:cNvSpPr txBox="1"/>
      </xdr:nvSpPr>
      <xdr:spPr>
        <a:xfrm>
          <a:off x="15266035" y="63157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76835</xdr:rowOff>
    </xdr:from>
    <xdr:ext cx="403225" cy="257175"/>
    <xdr:sp macro="" textlink="">
      <xdr:nvSpPr>
        <xdr:cNvPr id="539" name="n_2aveValue【一般廃棄物処理施設】&#10;有形固定資産減価償却率">
          <a:extLst>
            <a:ext uri="{FF2B5EF4-FFF2-40B4-BE49-F238E27FC236}">
              <a16:creationId xmlns:a16="http://schemas.microsoft.com/office/drawing/2014/main" id="{00000000-0008-0000-1000-00001B020000}"/>
            </a:ext>
          </a:extLst>
        </xdr:cNvPr>
        <xdr:cNvSpPr txBox="1"/>
      </xdr:nvSpPr>
      <xdr:spPr>
        <a:xfrm>
          <a:off x="14389735" y="62490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46355</xdr:rowOff>
    </xdr:from>
    <xdr:ext cx="403225" cy="259080"/>
    <xdr:sp macro="" textlink="">
      <xdr:nvSpPr>
        <xdr:cNvPr id="540" name="n_3aveValue【一般廃棄物処理施設】&#10;有形固定資産減価償却率">
          <a:extLst>
            <a:ext uri="{FF2B5EF4-FFF2-40B4-BE49-F238E27FC236}">
              <a16:creationId xmlns:a16="http://schemas.microsoft.com/office/drawing/2014/main" id="{00000000-0008-0000-1000-00001C020000}"/>
            </a:ext>
          </a:extLst>
        </xdr:cNvPr>
        <xdr:cNvSpPr txBox="1"/>
      </xdr:nvSpPr>
      <xdr:spPr>
        <a:xfrm>
          <a:off x="13500735" y="6218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97790</xdr:rowOff>
    </xdr:from>
    <xdr:ext cx="403225" cy="257175"/>
    <xdr:sp macro="" textlink="">
      <xdr:nvSpPr>
        <xdr:cNvPr id="541" name="n_4aveValue【一般廃棄物処理施設】&#10;有形固定資産減価償却率">
          <a:extLst>
            <a:ext uri="{FF2B5EF4-FFF2-40B4-BE49-F238E27FC236}">
              <a16:creationId xmlns:a16="http://schemas.microsoft.com/office/drawing/2014/main" id="{00000000-0008-0000-1000-00001D020000}"/>
            </a:ext>
          </a:extLst>
        </xdr:cNvPr>
        <xdr:cNvSpPr txBox="1"/>
      </xdr:nvSpPr>
      <xdr:spPr>
        <a:xfrm>
          <a:off x="12611735" y="62699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22860</xdr:rowOff>
    </xdr:from>
    <xdr:ext cx="405130" cy="259080"/>
    <xdr:sp macro="" textlink="">
      <xdr:nvSpPr>
        <xdr:cNvPr id="542" name="n_1main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5266035" y="6880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167640</xdr:rowOff>
    </xdr:from>
    <xdr:ext cx="403225" cy="257175"/>
    <xdr:sp macro="" textlink="">
      <xdr:nvSpPr>
        <xdr:cNvPr id="543" name="n_2main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4389735" y="68541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86360</xdr:rowOff>
    </xdr:from>
    <xdr:ext cx="403225" cy="257175"/>
    <xdr:sp macro="" textlink="">
      <xdr:nvSpPr>
        <xdr:cNvPr id="544" name="n_3main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3500735" y="69443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63500</xdr:rowOff>
    </xdr:from>
    <xdr:ext cx="403225" cy="257175"/>
    <xdr:sp macro="" textlink="">
      <xdr:nvSpPr>
        <xdr:cNvPr id="545" name="n_4main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2611735" y="6921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10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1000-000023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1000-000024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1000-000025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4" name="テキスト ボックス 553">
          <a:extLst>
            <a:ext uri="{FF2B5EF4-FFF2-40B4-BE49-F238E27FC236}">
              <a16:creationId xmlns:a16="http://schemas.microsoft.com/office/drawing/2014/main" id="{00000000-0008-0000-1000-00002A020000}"/>
            </a:ext>
          </a:extLst>
        </xdr:cNvPr>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1000-00002B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56" name="直線コネクタ 555">
          <a:extLst>
            <a:ext uri="{FF2B5EF4-FFF2-40B4-BE49-F238E27FC236}">
              <a16:creationId xmlns:a16="http://schemas.microsoft.com/office/drawing/2014/main" id="{00000000-0008-0000-1000-00002C02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7015" cy="257175"/>
    <xdr:sp macro="" textlink="">
      <xdr:nvSpPr>
        <xdr:cNvPr id="557" name="テキスト ボックス 556">
          <a:extLst>
            <a:ext uri="{FF2B5EF4-FFF2-40B4-BE49-F238E27FC236}">
              <a16:creationId xmlns:a16="http://schemas.microsoft.com/office/drawing/2014/main" id="{00000000-0008-0000-1000-00002D020000}"/>
            </a:ext>
          </a:extLst>
        </xdr:cNvPr>
        <xdr:cNvSpPr txBox="1"/>
      </xdr:nvSpPr>
      <xdr:spPr>
        <a:xfrm>
          <a:off x="18039080" y="715137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58" name="直線コネクタ 557">
          <a:extLst>
            <a:ext uri="{FF2B5EF4-FFF2-40B4-BE49-F238E27FC236}">
              <a16:creationId xmlns:a16="http://schemas.microsoft.com/office/drawing/2014/main" id="{00000000-0008-0000-1000-00002E02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3725" cy="259080"/>
    <xdr:sp macro="" textlink="">
      <xdr:nvSpPr>
        <xdr:cNvPr id="559" name="テキスト ボックス 558">
          <a:extLst>
            <a:ext uri="{FF2B5EF4-FFF2-40B4-BE49-F238E27FC236}">
              <a16:creationId xmlns:a16="http://schemas.microsoft.com/office/drawing/2014/main" id="{00000000-0008-0000-1000-00002F020000}"/>
            </a:ext>
          </a:extLst>
        </xdr:cNvPr>
        <xdr:cNvSpPr txBox="1"/>
      </xdr:nvSpPr>
      <xdr:spPr>
        <a:xfrm>
          <a:off x="17692370" y="68243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3725" cy="25717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7692370" y="649859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3725" cy="258445"/>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7692370" y="617156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3725"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7692370" y="58451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3725" cy="257175"/>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92370" y="5518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1000-00003A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135890</xdr:rowOff>
    </xdr:from>
    <xdr:to>
      <xdr:col>116</xdr:col>
      <xdr:colOff>62865</xdr:colOff>
      <xdr:row>42</xdr:row>
      <xdr:rowOff>84455</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flipV="1">
          <a:off x="22160865" y="579374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88265</xdr:rowOff>
    </xdr:from>
    <xdr:ext cx="469900" cy="25717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1000-00003C020000}"/>
            </a:ext>
          </a:extLst>
        </xdr:cNvPr>
        <xdr:cNvSpPr txBox="1"/>
      </xdr:nvSpPr>
      <xdr:spPr>
        <a:xfrm>
          <a:off x="22199600" y="72891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84455</xdr:rowOff>
    </xdr:from>
    <xdr:to>
      <xdr:col>116</xdr:col>
      <xdr:colOff>152400</xdr:colOff>
      <xdr:row>42</xdr:row>
      <xdr:rowOff>84455</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22072600" y="7285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82550</xdr:rowOff>
    </xdr:from>
    <xdr:ext cx="598805" cy="259080"/>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1000-00003E020000}"/>
            </a:ext>
          </a:extLst>
        </xdr:cNvPr>
        <xdr:cNvSpPr txBox="1"/>
      </xdr:nvSpPr>
      <xdr:spPr>
        <a:xfrm>
          <a:off x="22199600"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459,219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135890</xdr:rowOff>
    </xdr:from>
    <xdr:to>
      <xdr:col>116</xdr:col>
      <xdr:colOff>152400</xdr:colOff>
      <xdr:row>33</xdr:row>
      <xdr:rowOff>135890</xdr:rowOff>
    </xdr:to>
    <xdr:cxnSp macro="">
      <xdr:nvCxnSpPr>
        <xdr:cNvPr id="575" name="直線コネクタ 574">
          <a:extLst>
            <a:ext uri="{FF2B5EF4-FFF2-40B4-BE49-F238E27FC236}">
              <a16:creationId xmlns:a16="http://schemas.microsoft.com/office/drawing/2014/main" id="{00000000-0008-0000-1000-00003F020000}"/>
            </a:ext>
          </a:extLst>
        </xdr:cNvPr>
        <xdr:cNvCxnSpPr/>
      </xdr:nvCxnSpPr>
      <xdr:spPr>
        <a:xfrm>
          <a:off x="22072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139065</xdr:rowOff>
    </xdr:from>
    <xdr:ext cx="598805" cy="259080"/>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1000-000040020000}"/>
            </a:ext>
          </a:extLst>
        </xdr:cNvPr>
        <xdr:cNvSpPr txBox="1"/>
      </xdr:nvSpPr>
      <xdr:spPr>
        <a:xfrm>
          <a:off x="22199600" y="66541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173,639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577" name="フローチャート: 判断 576">
          <a:extLst>
            <a:ext uri="{FF2B5EF4-FFF2-40B4-BE49-F238E27FC236}">
              <a16:creationId xmlns:a16="http://schemas.microsoft.com/office/drawing/2014/main" id="{00000000-0008-0000-1000-000041020000}"/>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49530</xdr:rowOff>
    </xdr:from>
    <xdr:to>
      <xdr:col>112</xdr:col>
      <xdr:colOff>38100</xdr:colOff>
      <xdr:row>39</xdr:row>
      <xdr:rowOff>151130</xdr:rowOff>
    </xdr:to>
    <xdr:sp macro="" textlink="">
      <xdr:nvSpPr>
        <xdr:cNvPr id="578" name="フローチャート: 判断 577">
          <a:extLst>
            <a:ext uri="{FF2B5EF4-FFF2-40B4-BE49-F238E27FC236}">
              <a16:creationId xmlns:a16="http://schemas.microsoft.com/office/drawing/2014/main" id="{00000000-0008-0000-1000-000042020000}"/>
            </a:ext>
          </a:extLst>
        </xdr:cNvPr>
        <xdr:cNvSpPr/>
      </xdr:nvSpPr>
      <xdr:spPr>
        <a:xfrm>
          <a:off x="21272500" y="67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55880</xdr:rowOff>
    </xdr:from>
    <xdr:to>
      <xdr:col>107</xdr:col>
      <xdr:colOff>101600</xdr:colOff>
      <xdr:row>39</xdr:row>
      <xdr:rowOff>157480</xdr:rowOff>
    </xdr:to>
    <xdr:sp macro="" textlink="">
      <xdr:nvSpPr>
        <xdr:cNvPr id="579" name="フローチャート: 判断 578">
          <a:extLst>
            <a:ext uri="{FF2B5EF4-FFF2-40B4-BE49-F238E27FC236}">
              <a16:creationId xmlns:a16="http://schemas.microsoft.com/office/drawing/2014/main" id="{00000000-0008-0000-1000-000043020000}"/>
            </a:ext>
          </a:extLst>
        </xdr:cNvPr>
        <xdr:cNvSpPr/>
      </xdr:nvSpPr>
      <xdr:spPr>
        <a:xfrm>
          <a:off x="20383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76835</xdr:rowOff>
    </xdr:from>
    <xdr:to>
      <xdr:col>102</xdr:col>
      <xdr:colOff>165100</xdr:colOff>
      <xdr:row>40</xdr:row>
      <xdr:rowOff>6985</xdr:rowOff>
    </xdr:to>
    <xdr:sp macro="" textlink="">
      <xdr:nvSpPr>
        <xdr:cNvPr id="580" name="フローチャート: 判断 579">
          <a:extLst>
            <a:ext uri="{FF2B5EF4-FFF2-40B4-BE49-F238E27FC236}">
              <a16:creationId xmlns:a16="http://schemas.microsoft.com/office/drawing/2014/main" id="{00000000-0008-0000-1000-000044020000}"/>
            </a:ext>
          </a:extLst>
        </xdr:cNvPr>
        <xdr:cNvSpPr/>
      </xdr:nvSpPr>
      <xdr:spPr>
        <a:xfrm>
          <a:off x="19494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158750</xdr:rowOff>
    </xdr:from>
    <xdr:to>
      <xdr:col>98</xdr:col>
      <xdr:colOff>38100</xdr:colOff>
      <xdr:row>40</xdr:row>
      <xdr:rowOff>88900</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18605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0000000-0008-0000-1000-000046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00000000-0008-0000-1000-000047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00000000-0008-0000-1000-000048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1000-000049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33</xdr:row>
      <xdr:rowOff>85090</xdr:rowOff>
    </xdr:from>
    <xdr:to>
      <xdr:col>116</xdr:col>
      <xdr:colOff>114300</xdr:colOff>
      <xdr:row>34</xdr:row>
      <xdr:rowOff>15240</xdr:rowOff>
    </xdr:to>
    <xdr:sp macro="" textlink="">
      <xdr:nvSpPr>
        <xdr:cNvPr id="587" name="楕円 586">
          <a:extLst>
            <a:ext uri="{FF2B5EF4-FFF2-40B4-BE49-F238E27FC236}">
              <a16:creationId xmlns:a16="http://schemas.microsoft.com/office/drawing/2014/main" id="{00000000-0008-0000-1000-00004B020000}"/>
            </a:ext>
          </a:extLst>
        </xdr:cNvPr>
        <xdr:cNvSpPr/>
      </xdr:nvSpPr>
      <xdr:spPr>
        <a:xfrm>
          <a:off x="221107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38100</xdr:rowOff>
    </xdr:from>
    <xdr:ext cx="598805" cy="259080"/>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1000-00004C020000}"/>
            </a:ext>
          </a:extLst>
        </xdr:cNvPr>
        <xdr:cNvSpPr txBox="1"/>
      </xdr:nvSpPr>
      <xdr:spPr>
        <a:xfrm>
          <a:off x="22199600" y="5695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459,219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33</xdr:row>
      <xdr:rowOff>140970</xdr:rowOff>
    </xdr:from>
    <xdr:to>
      <xdr:col>112</xdr:col>
      <xdr:colOff>38100</xdr:colOff>
      <xdr:row>34</xdr:row>
      <xdr:rowOff>71120</xdr:rowOff>
    </xdr:to>
    <xdr:sp macro="" textlink="">
      <xdr:nvSpPr>
        <xdr:cNvPr id="589" name="楕円 588">
          <a:extLst>
            <a:ext uri="{FF2B5EF4-FFF2-40B4-BE49-F238E27FC236}">
              <a16:creationId xmlns:a16="http://schemas.microsoft.com/office/drawing/2014/main" id="{00000000-0008-0000-1000-00004D020000}"/>
            </a:ext>
          </a:extLst>
        </xdr:cNvPr>
        <xdr:cNvSpPr/>
      </xdr:nvSpPr>
      <xdr:spPr>
        <a:xfrm>
          <a:off x="21272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135890</xdr:rowOff>
    </xdr:from>
    <xdr:to>
      <xdr:col>116</xdr:col>
      <xdr:colOff>63500</xdr:colOff>
      <xdr:row>34</xdr:row>
      <xdr:rowOff>20320</xdr:rowOff>
    </xdr:to>
    <xdr:cxnSp macro="">
      <xdr:nvCxnSpPr>
        <xdr:cNvPr id="590" name="直線コネクタ 589">
          <a:extLst>
            <a:ext uri="{FF2B5EF4-FFF2-40B4-BE49-F238E27FC236}">
              <a16:creationId xmlns:a16="http://schemas.microsoft.com/office/drawing/2014/main" id="{00000000-0008-0000-1000-00004E020000}"/>
            </a:ext>
          </a:extLst>
        </xdr:cNvPr>
        <xdr:cNvCxnSpPr/>
      </xdr:nvCxnSpPr>
      <xdr:spPr>
        <a:xfrm flipV="1">
          <a:off x="21323300" y="579374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19050</xdr:rowOff>
    </xdr:from>
    <xdr:to>
      <xdr:col>107</xdr:col>
      <xdr:colOff>101600</xdr:colOff>
      <xdr:row>34</xdr:row>
      <xdr:rowOff>120650</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203835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20320</xdr:rowOff>
    </xdr:from>
    <xdr:to>
      <xdr:col>111</xdr:col>
      <xdr:colOff>177800</xdr:colOff>
      <xdr:row>34</xdr:row>
      <xdr:rowOff>69850</xdr:rowOff>
    </xdr:to>
    <xdr:cxnSp macro="">
      <xdr:nvCxnSpPr>
        <xdr:cNvPr id="592" name="直線コネクタ 591">
          <a:extLst>
            <a:ext uri="{FF2B5EF4-FFF2-40B4-BE49-F238E27FC236}">
              <a16:creationId xmlns:a16="http://schemas.microsoft.com/office/drawing/2014/main" id="{00000000-0008-0000-1000-000050020000}"/>
            </a:ext>
          </a:extLst>
        </xdr:cNvPr>
        <xdr:cNvCxnSpPr/>
      </xdr:nvCxnSpPr>
      <xdr:spPr>
        <a:xfrm flipV="1">
          <a:off x="20434300" y="58496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91440</xdr:rowOff>
    </xdr:from>
    <xdr:to>
      <xdr:col>102</xdr:col>
      <xdr:colOff>165100</xdr:colOff>
      <xdr:row>36</xdr:row>
      <xdr:rowOff>21590</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19494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69850</xdr:rowOff>
    </xdr:from>
    <xdr:to>
      <xdr:col>107</xdr:col>
      <xdr:colOff>50800</xdr:colOff>
      <xdr:row>35</xdr:row>
      <xdr:rowOff>142240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19545300" y="5899150"/>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129540</xdr:rowOff>
    </xdr:from>
    <xdr:to>
      <xdr:col>98</xdr:col>
      <xdr:colOff>38100</xdr:colOff>
      <xdr:row>36</xdr:row>
      <xdr:rowOff>59690</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186055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142240</xdr:rowOff>
    </xdr:from>
    <xdr:to>
      <xdr:col>102</xdr:col>
      <xdr:colOff>114300</xdr:colOff>
      <xdr:row>36</xdr:row>
      <xdr:rowOff>8890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flipV="1">
          <a:off x="18656300" y="61429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142240</xdr:rowOff>
    </xdr:from>
    <xdr:ext cx="596900" cy="259080"/>
    <xdr:sp macro="" textlink="">
      <xdr:nvSpPr>
        <xdr:cNvPr id="597" name="n_1aveValue【一般廃棄物処理施設】&#10;一人当たり有形固定資産（償却資産）額">
          <a:extLst>
            <a:ext uri="{FF2B5EF4-FFF2-40B4-BE49-F238E27FC236}">
              <a16:creationId xmlns:a16="http://schemas.microsoft.com/office/drawing/2014/main" id="{00000000-0008-0000-1000-000055020000}"/>
            </a:ext>
          </a:extLst>
        </xdr:cNvPr>
        <xdr:cNvSpPr txBox="1"/>
      </xdr:nvSpPr>
      <xdr:spPr>
        <a:xfrm>
          <a:off x="21010880" y="68287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155,112</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148590</xdr:rowOff>
    </xdr:from>
    <xdr:ext cx="596900" cy="259080"/>
    <xdr:sp macro="" textlink="">
      <xdr:nvSpPr>
        <xdr:cNvPr id="598" name="n_2aveValue【一般廃棄物処理施設】&#10;一人当たり有形固定資産（償却資産）額">
          <a:extLst>
            <a:ext uri="{FF2B5EF4-FFF2-40B4-BE49-F238E27FC236}">
              <a16:creationId xmlns:a16="http://schemas.microsoft.com/office/drawing/2014/main" id="{00000000-0008-0000-1000-000056020000}"/>
            </a:ext>
          </a:extLst>
        </xdr:cNvPr>
        <xdr:cNvSpPr txBox="1"/>
      </xdr:nvSpPr>
      <xdr:spPr>
        <a:xfrm>
          <a:off x="20134580" y="68351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153,132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169545</xdr:rowOff>
    </xdr:from>
    <xdr:ext cx="596900" cy="257175"/>
    <xdr:sp macro="" textlink="">
      <xdr:nvSpPr>
        <xdr:cNvPr id="599" name="n_3aveValue【一般廃棄物処理施設】&#10;一人当たり有形固定資産（償却資産）額">
          <a:extLst>
            <a:ext uri="{FF2B5EF4-FFF2-40B4-BE49-F238E27FC236}">
              <a16:creationId xmlns:a16="http://schemas.microsoft.com/office/drawing/2014/main" id="{00000000-0008-0000-1000-000057020000}"/>
            </a:ext>
          </a:extLst>
        </xdr:cNvPr>
        <xdr:cNvSpPr txBox="1"/>
      </xdr:nvSpPr>
      <xdr:spPr>
        <a:xfrm>
          <a:off x="19245580" y="68560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146,808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40</xdr:row>
      <xdr:rowOff>80010</xdr:rowOff>
    </xdr:from>
    <xdr:ext cx="596900" cy="259080"/>
    <xdr:sp macro="" textlink="">
      <xdr:nvSpPr>
        <xdr:cNvPr id="600" name="n_4aveValue【一般廃棄物処理施設】&#10;一人当たり有形固定資産（償却資産）額">
          <a:extLst>
            <a:ext uri="{FF2B5EF4-FFF2-40B4-BE49-F238E27FC236}">
              <a16:creationId xmlns:a16="http://schemas.microsoft.com/office/drawing/2014/main" id="{00000000-0008-0000-1000-000058020000}"/>
            </a:ext>
          </a:extLst>
        </xdr:cNvPr>
        <xdr:cNvSpPr txBox="1"/>
      </xdr:nvSpPr>
      <xdr:spPr>
        <a:xfrm>
          <a:off x="18356580" y="69380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32</xdr:row>
      <xdr:rowOff>87630</xdr:rowOff>
    </xdr:from>
    <xdr:ext cx="596900" cy="257175"/>
    <xdr:sp macro="" textlink="">
      <xdr:nvSpPr>
        <xdr:cNvPr id="601" name="n_1main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21010880" y="55740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442,173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32</xdr:row>
      <xdr:rowOff>137160</xdr:rowOff>
    </xdr:from>
    <xdr:ext cx="596900" cy="259080"/>
    <xdr:sp macro="" textlink="">
      <xdr:nvSpPr>
        <xdr:cNvPr id="602" name="n_2main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0134580" y="5623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427,036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34</xdr:row>
      <xdr:rowOff>38735</xdr:rowOff>
    </xdr:from>
    <xdr:ext cx="596900" cy="259080"/>
    <xdr:sp macro="" textlink="">
      <xdr:nvSpPr>
        <xdr:cNvPr id="603" name="n_3main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19245580" y="58680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352,181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34</xdr:row>
      <xdr:rowOff>76835</xdr:rowOff>
    </xdr:from>
    <xdr:ext cx="596900" cy="257175"/>
    <xdr:sp macro="" textlink="">
      <xdr:nvSpPr>
        <xdr:cNvPr id="604" name="n_4main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8356580" y="59061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340,519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10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1000-00005E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1000-00005F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1000-000060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3" name="テキスト ボックス 612">
          <a:extLst>
            <a:ext uri="{FF2B5EF4-FFF2-40B4-BE49-F238E27FC236}">
              <a16:creationId xmlns:a16="http://schemas.microsoft.com/office/drawing/2014/main" id="{00000000-0008-0000-1000-000065020000}"/>
            </a:ext>
          </a:extLst>
        </xdr:cNvPr>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1000-000066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615" name="テキスト ボックス 614">
          <a:extLst>
            <a:ext uri="{FF2B5EF4-FFF2-40B4-BE49-F238E27FC236}">
              <a16:creationId xmlns:a16="http://schemas.microsoft.com/office/drawing/2014/main" id="{00000000-0008-0000-1000-000067020000}"/>
            </a:ext>
          </a:extLst>
        </xdr:cNvPr>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6" name="直線コネクタ 615">
          <a:extLst>
            <a:ext uri="{FF2B5EF4-FFF2-40B4-BE49-F238E27FC236}">
              <a16:creationId xmlns:a16="http://schemas.microsoft.com/office/drawing/2014/main" id="{00000000-0008-0000-1000-000068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5455" cy="259080"/>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1000-000075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80010</xdr:rowOff>
    </xdr:from>
    <xdr:to>
      <xdr:col>85</xdr:col>
      <xdr:colOff>126365</xdr:colOff>
      <xdr:row>64</xdr:row>
      <xdr:rowOff>116205</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flipV="1">
          <a:off x="16318865" y="9509760"/>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120650</xdr:rowOff>
    </xdr:from>
    <xdr:ext cx="405130" cy="257175"/>
    <xdr:sp macro="" textlink="">
      <xdr:nvSpPr>
        <xdr:cNvPr id="631" name="【保健センター・保健所】&#10;有形固定資産減価償却率最小値テキスト">
          <a:extLst>
            <a:ext uri="{FF2B5EF4-FFF2-40B4-BE49-F238E27FC236}">
              <a16:creationId xmlns:a16="http://schemas.microsoft.com/office/drawing/2014/main" id="{00000000-0008-0000-1000-000077020000}"/>
            </a:ext>
          </a:extLst>
        </xdr:cNvPr>
        <xdr:cNvSpPr txBox="1"/>
      </xdr:nvSpPr>
      <xdr:spPr>
        <a:xfrm>
          <a:off x="16357600" y="11093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6230600" y="1108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26670</xdr:rowOff>
    </xdr:from>
    <xdr:ext cx="340360" cy="259080"/>
    <xdr:sp macro="" textlink="">
      <xdr:nvSpPr>
        <xdr:cNvPr id="633" name="【保健センター・保健所】&#10;有形固定資産減価償却率最大値テキスト">
          <a:extLst>
            <a:ext uri="{FF2B5EF4-FFF2-40B4-BE49-F238E27FC236}">
              <a16:creationId xmlns:a16="http://schemas.microsoft.com/office/drawing/2014/main" id="{00000000-0008-0000-1000-000079020000}"/>
            </a:ext>
          </a:extLst>
        </xdr:cNvPr>
        <xdr:cNvSpPr txBox="1"/>
      </xdr:nvSpPr>
      <xdr:spPr>
        <a:xfrm>
          <a:off x="16357600" y="92849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a:off x="16230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24130</xdr:rowOff>
    </xdr:from>
    <xdr:ext cx="405130" cy="259080"/>
    <xdr:sp macro="" textlink="">
      <xdr:nvSpPr>
        <xdr:cNvPr id="635" name="【保健センター・保健所】&#10;有形固定資産減価償却率平均値テキスト">
          <a:extLst>
            <a:ext uri="{FF2B5EF4-FFF2-40B4-BE49-F238E27FC236}">
              <a16:creationId xmlns:a16="http://schemas.microsoft.com/office/drawing/2014/main" id="{00000000-0008-0000-1000-00007B020000}"/>
            </a:ext>
          </a:extLst>
        </xdr:cNvPr>
        <xdr:cNvSpPr txBox="1"/>
      </xdr:nvSpPr>
      <xdr:spPr>
        <a:xfrm>
          <a:off x="16357600" y="10139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1270</xdr:rowOff>
    </xdr:from>
    <xdr:to>
      <xdr:col>85</xdr:col>
      <xdr:colOff>177800</xdr:colOff>
      <xdr:row>60</xdr:row>
      <xdr:rowOff>102870</xdr:rowOff>
    </xdr:to>
    <xdr:sp macro="" textlink="">
      <xdr:nvSpPr>
        <xdr:cNvPr id="636" name="フローチャート: 判断 635">
          <a:extLst>
            <a:ext uri="{FF2B5EF4-FFF2-40B4-BE49-F238E27FC236}">
              <a16:creationId xmlns:a16="http://schemas.microsoft.com/office/drawing/2014/main" id="{00000000-0008-0000-1000-00007C020000}"/>
            </a:ext>
          </a:extLst>
        </xdr:cNvPr>
        <xdr:cNvSpPr/>
      </xdr:nvSpPr>
      <xdr:spPr>
        <a:xfrm>
          <a:off x="162687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9525</xdr:rowOff>
    </xdr:from>
    <xdr:to>
      <xdr:col>81</xdr:col>
      <xdr:colOff>101600</xdr:colOff>
      <xdr:row>60</xdr:row>
      <xdr:rowOff>111125</xdr:rowOff>
    </xdr:to>
    <xdr:sp macro="" textlink="">
      <xdr:nvSpPr>
        <xdr:cNvPr id="637" name="フローチャート: 判断 636">
          <a:extLst>
            <a:ext uri="{FF2B5EF4-FFF2-40B4-BE49-F238E27FC236}">
              <a16:creationId xmlns:a16="http://schemas.microsoft.com/office/drawing/2014/main" id="{00000000-0008-0000-1000-00007D020000}"/>
            </a:ext>
          </a:extLst>
        </xdr:cNvPr>
        <xdr:cNvSpPr/>
      </xdr:nvSpPr>
      <xdr:spPr>
        <a:xfrm>
          <a:off x="154305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140335</xdr:rowOff>
    </xdr:from>
    <xdr:to>
      <xdr:col>76</xdr:col>
      <xdr:colOff>165100</xdr:colOff>
      <xdr:row>60</xdr:row>
      <xdr:rowOff>70485</xdr:rowOff>
    </xdr:to>
    <xdr:sp macro="" textlink="">
      <xdr:nvSpPr>
        <xdr:cNvPr id="638" name="フローチャート: 判断 637">
          <a:extLst>
            <a:ext uri="{FF2B5EF4-FFF2-40B4-BE49-F238E27FC236}">
              <a16:creationId xmlns:a16="http://schemas.microsoft.com/office/drawing/2014/main" id="{00000000-0008-0000-1000-00007E020000}"/>
            </a:ext>
          </a:extLst>
        </xdr:cNvPr>
        <xdr:cNvSpPr/>
      </xdr:nvSpPr>
      <xdr:spPr>
        <a:xfrm>
          <a:off x="14541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137160</xdr:rowOff>
    </xdr:from>
    <xdr:to>
      <xdr:col>72</xdr:col>
      <xdr:colOff>38100</xdr:colOff>
      <xdr:row>60</xdr:row>
      <xdr:rowOff>67310</xdr:rowOff>
    </xdr:to>
    <xdr:sp macro="" textlink="">
      <xdr:nvSpPr>
        <xdr:cNvPr id="639" name="フローチャート: 判断 638">
          <a:extLst>
            <a:ext uri="{FF2B5EF4-FFF2-40B4-BE49-F238E27FC236}">
              <a16:creationId xmlns:a16="http://schemas.microsoft.com/office/drawing/2014/main" id="{00000000-0008-0000-1000-00007F020000}"/>
            </a:ext>
          </a:extLst>
        </xdr:cNvPr>
        <xdr:cNvSpPr/>
      </xdr:nvSpPr>
      <xdr:spPr>
        <a:xfrm>
          <a:off x="13652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41" name="テキスト ボックス 640">
          <a:extLst>
            <a:ext uri="{FF2B5EF4-FFF2-40B4-BE49-F238E27FC236}">
              <a16:creationId xmlns:a16="http://schemas.microsoft.com/office/drawing/2014/main" id="{00000000-0008-0000-1000-000081020000}"/>
            </a:ext>
          </a:extLst>
        </xdr:cNvPr>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42" name="テキスト ボックス 641">
          <a:extLst>
            <a:ext uri="{FF2B5EF4-FFF2-40B4-BE49-F238E27FC236}">
              <a16:creationId xmlns:a16="http://schemas.microsoft.com/office/drawing/2014/main" id="{00000000-0008-0000-1000-000082020000}"/>
            </a:ext>
          </a:extLst>
        </xdr:cNvPr>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3" name="テキスト ボックス 642">
          <a:extLst>
            <a:ext uri="{FF2B5EF4-FFF2-40B4-BE49-F238E27FC236}">
              <a16:creationId xmlns:a16="http://schemas.microsoft.com/office/drawing/2014/main" id="{00000000-0008-0000-1000-000083020000}"/>
            </a:ext>
          </a:extLst>
        </xdr:cNvPr>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44" name="テキスト ボックス 643">
          <a:extLst>
            <a:ext uri="{FF2B5EF4-FFF2-40B4-BE49-F238E27FC236}">
              <a16:creationId xmlns:a16="http://schemas.microsoft.com/office/drawing/2014/main" id="{00000000-0008-0000-1000-000084020000}"/>
            </a:ext>
          </a:extLst>
        </xdr:cNvPr>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62</xdr:row>
      <xdr:rowOff>35560</xdr:rowOff>
    </xdr:from>
    <xdr:to>
      <xdr:col>85</xdr:col>
      <xdr:colOff>177800</xdr:colOff>
      <xdr:row>62</xdr:row>
      <xdr:rowOff>137160</xdr:rowOff>
    </xdr:to>
    <xdr:sp macro="" textlink="">
      <xdr:nvSpPr>
        <xdr:cNvPr id="646" name="楕円 645">
          <a:extLst>
            <a:ext uri="{FF2B5EF4-FFF2-40B4-BE49-F238E27FC236}">
              <a16:creationId xmlns:a16="http://schemas.microsoft.com/office/drawing/2014/main" id="{00000000-0008-0000-1000-000086020000}"/>
            </a:ext>
          </a:extLst>
        </xdr:cNvPr>
        <xdr:cNvSpPr/>
      </xdr:nvSpPr>
      <xdr:spPr>
        <a:xfrm>
          <a:off x="162687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13970</xdr:rowOff>
    </xdr:from>
    <xdr:ext cx="405130" cy="259080"/>
    <xdr:sp macro="" textlink="">
      <xdr:nvSpPr>
        <xdr:cNvPr id="647" name="【保健センター・保健所】&#10;有形固定資産減価償却率該当値テキスト">
          <a:extLst>
            <a:ext uri="{FF2B5EF4-FFF2-40B4-BE49-F238E27FC236}">
              <a16:creationId xmlns:a16="http://schemas.microsoft.com/office/drawing/2014/main" id="{00000000-0008-0000-1000-000087020000}"/>
            </a:ext>
          </a:extLst>
        </xdr:cNvPr>
        <xdr:cNvSpPr txBox="1"/>
      </xdr:nvSpPr>
      <xdr:spPr>
        <a:xfrm>
          <a:off x="16357600" y="1064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32385</xdr:rowOff>
    </xdr:from>
    <xdr:to>
      <xdr:col>81</xdr:col>
      <xdr:colOff>101600</xdr:colOff>
      <xdr:row>62</xdr:row>
      <xdr:rowOff>133985</xdr:rowOff>
    </xdr:to>
    <xdr:sp macro="" textlink="">
      <xdr:nvSpPr>
        <xdr:cNvPr id="648" name="楕円 647">
          <a:extLst>
            <a:ext uri="{FF2B5EF4-FFF2-40B4-BE49-F238E27FC236}">
              <a16:creationId xmlns:a16="http://schemas.microsoft.com/office/drawing/2014/main" id="{00000000-0008-0000-1000-000088020000}"/>
            </a:ext>
          </a:extLst>
        </xdr:cNvPr>
        <xdr:cNvSpPr/>
      </xdr:nvSpPr>
      <xdr:spPr>
        <a:xfrm>
          <a:off x="15430500" y="10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83185</xdr:rowOff>
    </xdr:from>
    <xdr:to>
      <xdr:col>85</xdr:col>
      <xdr:colOff>127000</xdr:colOff>
      <xdr:row>62</xdr:row>
      <xdr:rowOff>86360</xdr:rowOff>
    </xdr:to>
    <xdr:cxnSp macro="">
      <xdr:nvCxnSpPr>
        <xdr:cNvPr id="649" name="直線コネクタ 648">
          <a:extLst>
            <a:ext uri="{FF2B5EF4-FFF2-40B4-BE49-F238E27FC236}">
              <a16:creationId xmlns:a16="http://schemas.microsoft.com/office/drawing/2014/main" id="{00000000-0008-0000-1000-000089020000}"/>
            </a:ext>
          </a:extLst>
        </xdr:cNvPr>
        <xdr:cNvCxnSpPr/>
      </xdr:nvCxnSpPr>
      <xdr:spPr>
        <a:xfrm>
          <a:off x="15481300" y="1071308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171450</xdr:rowOff>
    </xdr:from>
    <xdr:to>
      <xdr:col>76</xdr:col>
      <xdr:colOff>165100</xdr:colOff>
      <xdr:row>62</xdr:row>
      <xdr:rowOff>101600</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4541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50800</xdr:rowOff>
    </xdr:from>
    <xdr:to>
      <xdr:col>81</xdr:col>
      <xdr:colOff>50800</xdr:colOff>
      <xdr:row>62</xdr:row>
      <xdr:rowOff>83185</xdr:rowOff>
    </xdr:to>
    <xdr:cxnSp macro="">
      <xdr:nvCxnSpPr>
        <xdr:cNvPr id="651" name="直線コネクタ 650">
          <a:extLst>
            <a:ext uri="{FF2B5EF4-FFF2-40B4-BE49-F238E27FC236}">
              <a16:creationId xmlns:a16="http://schemas.microsoft.com/office/drawing/2014/main" id="{00000000-0008-0000-1000-00008B020000}"/>
            </a:ext>
          </a:extLst>
        </xdr:cNvPr>
        <xdr:cNvCxnSpPr/>
      </xdr:nvCxnSpPr>
      <xdr:spPr>
        <a:xfrm>
          <a:off x="14592300" y="106807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141605</xdr:rowOff>
    </xdr:from>
    <xdr:to>
      <xdr:col>72</xdr:col>
      <xdr:colOff>38100</xdr:colOff>
      <xdr:row>62</xdr:row>
      <xdr:rowOff>71755</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3652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20955</xdr:rowOff>
    </xdr:from>
    <xdr:to>
      <xdr:col>76</xdr:col>
      <xdr:colOff>114300</xdr:colOff>
      <xdr:row>62</xdr:row>
      <xdr:rowOff>50800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3703300" y="106508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106045</xdr:rowOff>
    </xdr:from>
    <xdr:to>
      <xdr:col>67</xdr:col>
      <xdr:colOff>101600</xdr:colOff>
      <xdr:row>62</xdr:row>
      <xdr:rowOff>36195</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276350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156845</xdr:rowOff>
    </xdr:from>
    <xdr:to>
      <xdr:col>71</xdr:col>
      <xdr:colOff>177800</xdr:colOff>
      <xdr:row>62</xdr:row>
      <xdr:rowOff>20955</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2814300" y="106152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127635</xdr:rowOff>
    </xdr:from>
    <xdr:ext cx="405130" cy="259080"/>
    <xdr:sp macro="" textlink="">
      <xdr:nvSpPr>
        <xdr:cNvPr id="656" name="n_1aveValue【保健センター・保健所】&#10;有形固定資産減価償却率">
          <a:extLst>
            <a:ext uri="{FF2B5EF4-FFF2-40B4-BE49-F238E27FC236}">
              <a16:creationId xmlns:a16="http://schemas.microsoft.com/office/drawing/2014/main" id="{00000000-0008-0000-1000-000090020000}"/>
            </a:ext>
          </a:extLst>
        </xdr:cNvPr>
        <xdr:cNvSpPr txBox="1"/>
      </xdr:nvSpPr>
      <xdr:spPr>
        <a:xfrm>
          <a:off x="15266035" y="10071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86995</xdr:rowOff>
    </xdr:from>
    <xdr:ext cx="403225" cy="257175"/>
    <xdr:sp macro="" textlink="">
      <xdr:nvSpPr>
        <xdr:cNvPr id="657" name="n_2aveValue【保健センター・保健所】&#10;有形固定資産減価償却率">
          <a:extLst>
            <a:ext uri="{FF2B5EF4-FFF2-40B4-BE49-F238E27FC236}">
              <a16:creationId xmlns:a16="http://schemas.microsoft.com/office/drawing/2014/main" id="{00000000-0008-0000-1000-000091020000}"/>
            </a:ext>
          </a:extLst>
        </xdr:cNvPr>
        <xdr:cNvSpPr txBox="1"/>
      </xdr:nvSpPr>
      <xdr:spPr>
        <a:xfrm>
          <a:off x="14389735" y="10031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83820</xdr:rowOff>
    </xdr:from>
    <xdr:ext cx="403225" cy="259080"/>
    <xdr:sp macro="" textlink="">
      <xdr:nvSpPr>
        <xdr:cNvPr id="658" name="n_3aveValue【保健センター・保健所】&#10;有形固定資産減価償却率">
          <a:extLst>
            <a:ext uri="{FF2B5EF4-FFF2-40B4-BE49-F238E27FC236}">
              <a16:creationId xmlns:a16="http://schemas.microsoft.com/office/drawing/2014/main" id="{00000000-0008-0000-1000-000092020000}"/>
            </a:ext>
          </a:extLst>
        </xdr:cNvPr>
        <xdr:cNvSpPr txBox="1"/>
      </xdr:nvSpPr>
      <xdr:spPr>
        <a:xfrm>
          <a:off x="13500735" y="1002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135890</xdr:rowOff>
    </xdr:from>
    <xdr:ext cx="403225" cy="259080"/>
    <xdr:sp macro="" textlink="">
      <xdr:nvSpPr>
        <xdr:cNvPr id="659" name="n_4aveValue【保健センター・保健所】&#10;有形固定資産減価償却率">
          <a:extLst>
            <a:ext uri="{FF2B5EF4-FFF2-40B4-BE49-F238E27FC236}">
              <a16:creationId xmlns:a16="http://schemas.microsoft.com/office/drawing/2014/main" id="{00000000-0008-0000-1000-000093020000}"/>
            </a:ext>
          </a:extLst>
        </xdr:cNvPr>
        <xdr:cNvSpPr txBox="1"/>
      </xdr:nvSpPr>
      <xdr:spPr>
        <a:xfrm>
          <a:off x="12611735" y="1007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125095</xdr:rowOff>
    </xdr:from>
    <xdr:ext cx="405130" cy="258445"/>
    <xdr:sp macro="" textlink="">
      <xdr:nvSpPr>
        <xdr:cNvPr id="660" name="n_1main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5266035" y="107549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92710</xdr:rowOff>
    </xdr:from>
    <xdr:ext cx="403225" cy="259080"/>
    <xdr:sp macro="" textlink="">
      <xdr:nvSpPr>
        <xdr:cNvPr id="661" name="n_2main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4389735" y="10722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63500</xdr:rowOff>
    </xdr:from>
    <xdr:ext cx="403225" cy="257175"/>
    <xdr:sp macro="" textlink="">
      <xdr:nvSpPr>
        <xdr:cNvPr id="662" name="n_3main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3500735" y="106934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27305</xdr:rowOff>
    </xdr:from>
    <xdr:ext cx="403225" cy="259080"/>
    <xdr:sp macro="" textlink="">
      <xdr:nvSpPr>
        <xdr:cNvPr id="663" name="n_4main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2611735" y="10657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10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1000-000099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1000-00009A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1000-00009B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72" name="テキスト ボックス 671">
          <a:extLst>
            <a:ext uri="{FF2B5EF4-FFF2-40B4-BE49-F238E27FC236}">
              <a16:creationId xmlns:a16="http://schemas.microsoft.com/office/drawing/2014/main" id="{00000000-0008-0000-1000-0000A0020000}"/>
            </a:ext>
          </a:extLst>
        </xdr:cNvPr>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1000-0000A1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00000000-0008-0000-1000-0000A2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00000000-0008-0000-1000-0000A4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00000000-0008-0000-1000-0000AC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54610</xdr:rowOff>
    </xdr:from>
    <xdr:to>
      <xdr:col>116</xdr:col>
      <xdr:colOff>62865</xdr:colOff>
      <xdr:row>63</xdr:row>
      <xdr:rowOff>59690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flipV="1">
          <a:off x="22160865" y="9484360"/>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63500</xdr:rowOff>
    </xdr:from>
    <xdr:ext cx="469900" cy="257175"/>
    <xdr:sp macro="" textlink="">
      <xdr:nvSpPr>
        <xdr:cNvPr id="686" name="【保健センター・保健所】&#10;一人当たり面積最小値テキスト">
          <a:extLst>
            <a:ext uri="{FF2B5EF4-FFF2-40B4-BE49-F238E27FC236}">
              <a16:creationId xmlns:a16="http://schemas.microsoft.com/office/drawing/2014/main" id="{00000000-0008-0000-1000-0000AE020000}"/>
            </a:ext>
          </a:extLst>
        </xdr:cNvPr>
        <xdr:cNvSpPr txBox="1"/>
      </xdr:nvSpPr>
      <xdr:spPr>
        <a:xfrm>
          <a:off x="22199600" y="10864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59690</xdr:rowOff>
    </xdr:from>
    <xdr:to>
      <xdr:col>116</xdr:col>
      <xdr:colOff>152400</xdr:colOff>
      <xdr:row>63</xdr:row>
      <xdr:rowOff>59690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22072600" y="10861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1270</xdr:rowOff>
    </xdr:from>
    <xdr:ext cx="469900" cy="259080"/>
    <xdr:sp macro="" textlink="">
      <xdr:nvSpPr>
        <xdr:cNvPr id="688" name="【保健センター・保健所】&#10;一人当たり面積最大値テキスト">
          <a:extLst>
            <a:ext uri="{FF2B5EF4-FFF2-40B4-BE49-F238E27FC236}">
              <a16:creationId xmlns:a16="http://schemas.microsoft.com/office/drawing/2014/main" id="{00000000-0008-0000-1000-0000B0020000}"/>
            </a:ext>
          </a:extLst>
        </xdr:cNvPr>
        <xdr:cNvSpPr txBox="1"/>
      </xdr:nvSpPr>
      <xdr:spPr>
        <a:xfrm>
          <a:off x="22199600" y="925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22072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60325</xdr:rowOff>
    </xdr:from>
    <xdr:ext cx="469900" cy="259080"/>
    <xdr:sp macro="" textlink="">
      <xdr:nvSpPr>
        <xdr:cNvPr id="690" name="【保健センター・保健所】&#10;一人当たり面積平均値テキスト">
          <a:extLst>
            <a:ext uri="{FF2B5EF4-FFF2-40B4-BE49-F238E27FC236}">
              <a16:creationId xmlns:a16="http://schemas.microsoft.com/office/drawing/2014/main" id="{00000000-0008-0000-1000-0000B2020000}"/>
            </a:ext>
          </a:extLst>
        </xdr:cNvPr>
        <xdr:cNvSpPr txBox="1"/>
      </xdr:nvSpPr>
      <xdr:spPr>
        <a:xfrm>
          <a:off x="22199600" y="105187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81915</xdr:rowOff>
    </xdr:from>
    <xdr:to>
      <xdr:col>116</xdr:col>
      <xdr:colOff>114300</xdr:colOff>
      <xdr:row>62</xdr:row>
      <xdr:rowOff>12065</xdr:rowOff>
    </xdr:to>
    <xdr:sp macro="" textlink="">
      <xdr:nvSpPr>
        <xdr:cNvPr id="691" name="フローチャート: 判断 690">
          <a:extLst>
            <a:ext uri="{FF2B5EF4-FFF2-40B4-BE49-F238E27FC236}">
              <a16:creationId xmlns:a16="http://schemas.microsoft.com/office/drawing/2014/main" id="{00000000-0008-0000-1000-0000B3020000}"/>
            </a:ext>
          </a:extLst>
        </xdr:cNvPr>
        <xdr:cNvSpPr/>
      </xdr:nvSpPr>
      <xdr:spPr>
        <a:xfrm>
          <a:off x="22110700" y="1054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67945</xdr:rowOff>
    </xdr:from>
    <xdr:to>
      <xdr:col>112</xdr:col>
      <xdr:colOff>38100</xdr:colOff>
      <xdr:row>61</xdr:row>
      <xdr:rowOff>169545</xdr:rowOff>
    </xdr:to>
    <xdr:sp macro="" textlink="">
      <xdr:nvSpPr>
        <xdr:cNvPr id="692" name="フローチャート: 判断 691">
          <a:extLst>
            <a:ext uri="{FF2B5EF4-FFF2-40B4-BE49-F238E27FC236}">
              <a16:creationId xmlns:a16="http://schemas.microsoft.com/office/drawing/2014/main" id="{00000000-0008-0000-1000-0000B4020000}"/>
            </a:ext>
          </a:extLst>
        </xdr:cNvPr>
        <xdr:cNvSpPr/>
      </xdr:nvSpPr>
      <xdr:spPr>
        <a:xfrm>
          <a:off x="212725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70485</xdr:rowOff>
    </xdr:from>
    <xdr:to>
      <xdr:col>107</xdr:col>
      <xdr:colOff>101600</xdr:colOff>
      <xdr:row>62</xdr:row>
      <xdr:rowOff>635</xdr:rowOff>
    </xdr:to>
    <xdr:sp macro="" textlink="">
      <xdr:nvSpPr>
        <xdr:cNvPr id="693" name="フローチャート: 判断 692">
          <a:extLst>
            <a:ext uri="{FF2B5EF4-FFF2-40B4-BE49-F238E27FC236}">
              <a16:creationId xmlns:a16="http://schemas.microsoft.com/office/drawing/2014/main" id="{00000000-0008-0000-1000-0000B5020000}"/>
            </a:ext>
          </a:extLst>
        </xdr:cNvPr>
        <xdr:cNvSpPr/>
      </xdr:nvSpPr>
      <xdr:spPr>
        <a:xfrm>
          <a:off x="203835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694" name="フローチャート: 判断 693">
          <a:extLst>
            <a:ext uri="{FF2B5EF4-FFF2-40B4-BE49-F238E27FC236}">
              <a16:creationId xmlns:a16="http://schemas.microsoft.com/office/drawing/2014/main" id="{00000000-0008-0000-1000-0000B6020000}"/>
            </a:ext>
          </a:extLst>
        </xdr:cNvPr>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36195</xdr:rowOff>
    </xdr:from>
    <xdr:to>
      <xdr:col>98</xdr:col>
      <xdr:colOff>38100</xdr:colOff>
      <xdr:row>62</xdr:row>
      <xdr:rowOff>137795</xdr:rowOff>
    </xdr:to>
    <xdr:sp macro="" textlink="">
      <xdr:nvSpPr>
        <xdr:cNvPr id="695" name="フローチャート: 判断 694">
          <a:extLst>
            <a:ext uri="{FF2B5EF4-FFF2-40B4-BE49-F238E27FC236}">
              <a16:creationId xmlns:a16="http://schemas.microsoft.com/office/drawing/2014/main" id="{00000000-0008-0000-1000-0000B7020000}"/>
            </a:ext>
          </a:extLst>
        </xdr:cNvPr>
        <xdr:cNvSpPr/>
      </xdr:nvSpPr>
      <xdr:spPr>
        <a:xfrm>
          <a:off x="18605500" y="1066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96" name="テキスト ボックス 695">
          <a:extLst>
            <a:ext uri="{FF2B5EF4-FFF2-40B4-BE49-F238E27FC236}">
              <a16:creationId xmlns:a16="http://schemas.microsoft.com/office/drawing/2014/main" id="{00000000-0008-0000-1000-0000B8020000}"/>
            </a:ext>
          </a:extLst>
        </xdr:cNvPr>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97" name="テキスト ボックス 696">
          <a:extLst>
            <a:ext uri="{FF2B5EF4-FFF2-40B4-BE49-F238E27FC236}">
              <a16:creationId xmlns:a16="http://schemas.microsoft.com/office/drawing/2014/main" id="{00000000-0008-0000-1000-0000B9020000}"/>
            </a:ext>
          </a:extLst>
        </xdr:cNvPr>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98" name="テキスト ボックス 697">
          <a:extLst>
            <a:ext uri="{FF2B5EF4-FFF2-40B4-BE49-F238E27FC236}">
              <a16:creationId xmlns:a16="http://schemas.microsoft.com/office/drawing/2014/main" id="{00000000-0008-0000-1000-0000BA020000}"/>
            </a:ext>
          </a:extLst>
        </xdr:cNvPr>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99" name="テキスト ボックス 698">
          <a:extLst>
            <a:ext uri="{FF2B5EF4-FFF2-40B4-BE49-F238E27FC236}">
              <a16:creationId xmlns:a16="http://schemas.microsoft.com/office/drawing/2014/main" id="{00000000-0008-0000-1000-0000BB020000}"/>
            </a:ext>
          </a:extLst>
        </xdr:cNvPr>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700" name="テキスト ボックス 699">
          <a:extLst>
            <a:ext uri="{FF2B5EF4-FFF2-40B4-BE49-F238E27FC236}">
              <a16:creationId xmlns:a16="http://schemas.microsoft.com/office/drawing/2014/main" id="{00000000-0008-0000-1000-0000BC020000}"/>
            </a:ext>
          </a:extLst>
        </xdr:cNvPr>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104775</xdr:rowOff>
    </xdr:from>
    <xdr:to>
      <xdr:col>116</xdr:col>
      <xdr:colOff>114300</xdr:colOff>
      <xdr:row>59</xdr:row>
      <xdr:rowOff>34925</xdr:rowOff>
    </xdr:to>
    <xdr:sp macro="" textlink="">
      <xdr:nvSpPr>
        <xdr:cNvPr id="701" name="楕円 700">
          <a:extLst>
            <a:ext uri="{FF2B5EF4-FFF2-40B4-BE49-F238E27FC236}">
              <a16:creationId xmlns:a16="http://schemas.microsoft.com/office/drawing/2014/main" id="{00000000-0008-0000-1000-0000BD020000}"/>
            </a:ext>
          </a:extLst>
        </xdr:cNvPr>
        <xdr:cNvSpPr/>
      </xdr:nvSpPr>
      <xdr:spPr>
        <a:xfrm>
          <a:off x="221107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127635</xdr:rowOff>
    </xdr:from>
    <xdr:ext cx="469900" cy="259080"/>
    <xdr:sp macro="" textlink="">
      <xdr:nvSpPr>
        <xdr:cNvPr id="702" name="【保健センター・保健所】&#10;一人当たり面積該当値テキスト">
          <a:extLst>
            <a:ext uri="{FF2B5EF4-FFF2-40B4-BE49-F238E27FC236}">
              <a16:creationId xmlns:a16="http://schemas.microsoft.com/office/drawing/2014/main" id="{00000000-0008-0000-1000-0000BE020000}"/>
            </a:ext>
          </a:extLst>
        </xdr:cNvPr>
        <xdr:cNvSpPr txBox="1"/>
      </xdr:nvSpPr>
      <xdr:spPr>
        <a:xfrm>
          <a:off x="22199600" y="9900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136525</xdr:rowOff>
    </xdr:from>
    <xdr:to>
      <xdr:col>112</xdr:col>
      <xdr:colOff>38100</xdr:colOff>
      <xdr:row>59</xdr:row>
      <xdr:rowOff>66675</xdr:rowOff>
    </xdr:to>
    <xdr:sp macro="" textlink="">
      <xdr:nvSpPr>
        <xdr:cNvPr id="703" name="楕円 702">
          <a:extLst>
            <a:ext uri="{FF2B5EF4-FFF2-40B4-BE49-F238E27FC236}">
              <a16:creationId xmlns:a16="http://schemas.microsoft.com/office/drawing/2014/main" id="{00000000-0008-0000-1000-0000BF020000}"/>
            </a:ext>
          </a:extLst>
        </xdr:cNvPr>
        <xdr:cNvSpPr/>
      </xdr:nvSpPr>
      <xdr:spPr>
        <a:xfrm>
          <a:off x="212725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155575</xdr:rowOff>
    </xdr:from>
    <xdr:to>
      <xdr:col>116</xdr:col>
      <xdr:colOff>63500</xdr:colOff>
      <xdr:row>59</xdr:row>
      <xdr:rowOff>15875</xdr:rowOff>
    </xdr:to>
    <xdr:cxnSp macro="">
      <xdr:nvCxnSpPr>
        <xdr:cNvPr id="704" name="直線コネクタ 703">
          <a:extLst>
            <a:ext uri="{FF2B5EF4-FFF2-40B4-BE49-F238E27FC236}">
              <a16:creationId xmlns:a16="http://schemas.microsoft.com/office/drawing/2014/main" id="{00000000-0008-0000-1000-0000C0020000}"/>
            </a:ext>
          </a:extLst>
        </xdr:cNvPr>
        <xdr:cNvCxnSpPr/>
      </xdr:nvCxnSpPr>
      <xdr:spPr>
        <a:xfrm flipV="1">
          <a:off x="21323300" y="1009967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161925</xdr:rowOff>
    </xdr:from>
    <xdr:to>
      <xdr:col>107</xdr:col>
      <xdr:colOff>101600</xdr:colOff>
      <xdr:row>59</xdr:row>
      <xdr:rowOff>92075</xdr:rowOff>
    </xdr:to>
    <xdr:sp macro="" textlink="">
      <xdr:nvSpPr>
        <xdr:cNvPr id="705" name="楕円 704">
          <a:extLst>
            <a:ext uri="{FF2B5EF4-FFF2-40B4-BE49-F238E27FC236}">
              <a16:creationId xmlns:a16="http://schemas.microsoft.com/office/drawing/2014/main" id="{00000000-0008-0000-1000-0000C1020000}"/>
            </a:ext>
          </a:extLst>
        </xdr:cNvPr>
        <xdr:cNvSpPr/>
      </xdr:nvSpPr>
      <xdr:spPr>
        <a:xfrm>
          <a:off x="20383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15875</xdr:rowOff>
    </xdr:from>
    <xdr:to>
      <xdr:col>111</xdr:col>
      <xdr:colOff>177800</xdr:colOff>
      <xdr:row>59</xdr:row>
      <xdr:rowOff>41275</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flipV="1">
          <a:off x="20434300" y="101314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13335</xdr:rowOff>
    </xdr:from>
    <xdr:to>
      <xdr:col>102</xdr:col>
      <xdr:colOff>165100</xdr:colOff>
      <xdr:row>59</xdr:row>
      <xdr:rowOff>114935</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19494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41275</xdr:rowOff>
    </xdr:from>
    <xdr:to>
      <xdr:col>107</xdr:col>
      <xdr:colOff>50800</xdr:colOff>
      <xdr:row>59</xdr:row>
      <xdr:rowOff>64135</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flipV="1">
          <a:off x="19545300" y="101568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38100</xdr:rowOff>
    </xdr:from>
    <xdr:to>
      <xdr:col>98</xdr:col>
      <xdr:colOff>38100</xdr:colOff>
      <xdr:row>59</xdr:row>
      <xdr:rowOff>139700</xdr:rowOff>
    </xdr:to>
    <xdr:sp macro="" textlink="">
      <xdr:nvSpPr>
        <xdr:cNvPr id="709" name="楕円 708">
          <a:extLst>
            <a:ext uri="{FF2B5EF4-FFF2-40B4-BE49-F238E27FC236}">
              <a16:creationId xmlns:a16="http://schemas.microsoft.com/office/drawing/2014/main" id="{00000000-0008-0000-1000-0000C5020000}"/>
            </a:ext>
          </a:extLst>
        </xdr:cNvPr>
        <xdr:cNvSpPr/>
      </xdr:nvSpPr>
      <xdr:spPr>
        <a:xfrm>
          <a:off x="18605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64135</xdr:rowOff>
    </xdr:from>
    <xdr:to>
      <xdr:col>102</xdr:col>
      <xdr:colOff>114300</xdr:colOff>
      <xdr:row>59</xdr:row>
      <xdr:rowOff>88900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flipV="1">
          <a:off x="18656300" y="101796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160655</xdr:rowOff>
    </xdr:from>
    <xdr:ext cx="469900" cy="259080"/>
    <xdr:sp macro="" textlink="">
      <xdr:nvSpPr>
        <xdr:cNvPr id="711" name="n_1aveValue【保健センター・保健所】&#10;一人当たり面積">
          <a:extLst>
            <a:ext uri="{FF2B5EF4-FFF2-40B4-BE49-F238E27FC236}">
              <a16:creationId xmlns:a16="http://schemas.microsoft.com/office/drawing/2014/main" id="{00000000-0008-0000-1000-0000C7020000}"/>
            </a:ext>
          </a:extLst>
        </xdr:cNvPr>
        <xdr:cNvSpPr txBox="1"/>
      </xdr:nvSpPr>
      <xdr:spPr>
        <a:xfrm>
          <a:off x="21075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163195</xdr:rowOff>
    </xdr:from>
    <xdr:ext cx="467995" cy="259080"/>
    <xdr:sp macro="" textlink="">
      <xdr:nvSpPr>
        <xdr:cNvPr id="712" name="n_2aveValue【保健センター・保健所】&#10;一人当たり面積">
          <a:extLst>
            <a:ext uri="{FF2B5EF4-FFF2-40B4-BE49-F238E27FC236}">
              <a16:creationId xmlns:a16="http://schemas.microsoft.com/office/drawing/2014/main" id="{00000000-0008-0000-1000-0000C8020000}"/>
            </a:ext>
          </a:extLst>
        </xdr:cNvPr>
        <xdr:cNvSpPr txBox="1"/>
      </xdr:nvSpPr>
      <xdr:spPr>
        <a:xfrm>
          <a:off x="20199350" y="10621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30480</xdr:rowOff>
    </xdr:from>
    <xdr:ext cx="467995" cy="257175"/>
    <xdr:sp macro="" textlink="">
      <xdr:nvSpPr>
        <xdr:cNvPr id="713" name="n_3aveValue【保健センター・保健所】&#10;一人当たり面積">
          <a:extLst>
            <a:ext uri="{FF2B5EF4-FFF2-40B4-BE49-F238E27FC236}">
              <a16:creationId xmlns:a16="http://schemas.microsoft.com/office/drawing/2014/main" id="{00000000-0008-0000-1000-0000C9020000}"/>
            </a:ext>
          </a:extLst>
        </xdr:cNvPr>
        <xdr:cNvSpPr txBox="1"/>
      </xdr:nvSpPr>
      <xdr:spPr>
        <a:xfrm>
          <a:off x="19310350" y="10660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128905</xdr:rowOff>
    </xdr:from>
    <xdr:ext cx="467995" cy="259080"/>
    <xdr:sp macro="" textlink="">
      <xdr:nvSpPr>
        <xdr:cNvPr id="714" name="n_4aveValue【保健センター・保健所】&#10;一人当たり面積">
          <a:extLst>
            <a:ext uri="{FF2B5EF4-FFF2-40B4-BE49-F238E27FC236}">
              <a16:creationId xmlns:a16="http://schemas.microsoft.com/office/drawing/2014/main" id="{00000000-0008-0000-1000-0000CA020000}"/>
            </a:ext>
          </a:extLst>
        </xdr:cNvPr>
        <xdr:cNvSpPr txBox="1"/>
      </xdr:nvSpPr>
      <xdr:spPr>
        <a:xfrm>
          <a:off x="18421350" y="10758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83185</xdr:rowOff>
    </xdr:from>
    <xdr:ext cx="469900" cy="259080"/>
    <xdr:sp macro="" textlink="">
      <xdr:nvSpPr>
        <xdr:cNvPr id="715" name="n_1mainValue【保健センター・保健所】&#10;一人当たり面積">
          <a:extLst>
            <a:ext uri="{FF2B5EF4-FFF2-40B4-BE49-F238E27FC236}">
              <a16:creationId xmlns:a16="http://schemas.microsoft.com/office/drawing/2014/main" id="{00000000-0008-0000-1000-0000CB020000}"/>
            </a:ext>
          </a:extLst>
        </xdr:cNvPr>
        <xdr:cNvSpPr txBox="1"/>
      </xdr:nvSpPr>
      <xdr:spPr>
        <a:xfrm>
          <a:off x="21075650" y="9855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109220</xdr:rowOff>
    </xdr:from>
    <xdr:ext cx="467995" cy="257175"/>
    <xdr:sp macro="" textlink="">
      <xdr:nvSpPr>
        <xdr:cNvPr id="716" name="n_2mainValue【保健センター・保健所】&#10;一人当たり面積">
          <a:extLst>
            <a:ext uri="{FF2B5EF4-FFF2-40B4-BE49-F238E27FC236}">
              <a16:creationId xmlns:a16="http://schemas.microsoft.com/office/drawing/2014/main" id="{00000000-0008-0000-1000-0000CC020000}"/>
            </a:ext>
          </a:extLst>
        </xdr:cNvPr>
        <xdr:cNvSpPr txBox="1"/>
      </xdr:nvSpPr>
      <xdr:spPr>
        <a:xfrm>
          <a:off x="20199350" y="9881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132080</xdr:rowOff>
    </xdr:from>
    <xdr:ext cx="467995" cy="257175"/>
    <xdr:sp macro="" textlink="">
      <xdr:nvSpPr>
        <xdr:cNvPr id="717" name="n_3mainValue【保健センター・保健所】&#10;一人当たり面積">
          <a:extLst>
            <a:ext uri="{FF2B5EF4-FFF2-40B4-BE49-F238E27FC236}">
              <a16:creationId xmlns:a16="http://schemas.microsoft.com/office/drawing/2014/main" id="{00000000-0008-0000-1000-0000CD020000}"/>
            </a:ext>
          </a:extLst>
        </xdr:cNvPr>
        <xdr:cNvSpPr txBox="1"/>
      </xdr:nvSpPr>
      <xdr:spPr>
        <a:xfrm>
          <a:off x="19310350" y="9904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156210</xdr:rowOff>
    </xdr:from>
    <xdr:ext cx="467995" cy="257175"/>
    <xdr:sp macro="" textlink="">
      <xdr:nvSpPr>
        <xdr:cNvPr id="718" name="n_4mainValue【保健センター・保健所】&#10;一人当たり面積">
          <a:extLst>
            <a:ext uri="{FF2B5EF4-FFF2-40B4-BE49-F238E27FC236}">
              <a16:creationId xmlns:a16="http://schemas.microsoft.com/office/drawing/2014/main" id="{00000000-0008-0000-1000-0000CE020000}"/>
            </a:ext>
          </a:extLst>
        </xdr:cNvPr>
        <xdr:cNvSpPr txBox="1"/>
      </xdr:nvSpPr>
      <xdr:spPr>
        <a:xfrm>
          <a:off x="18421350" y="9928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10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1000-0000D0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1000-0000D1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1000-0000D2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1000-0000D3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1000-0000D4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27" name="テキスト ボックス 726">
          <a:extLst>
            <a:ext uri="{FF2B5EF4-FFF2-40B4-BE49-F238E27FC236}">
              <a16:creationId xmlns:a16="http://schemas.microsoft.com/office/drawing/2014/main" id="{00000000-0008-0000-1000-0000D7020000}"/>
            </a:ext>
          </a:extLst>
        </xdr:cNvPr>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1000-0000D8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29" name="テキスト ボックス 728">
          <a:extLst>
            <a:ext uri="{FF2B5EF4-FFF2-40B4-BE49-F238E27FC236}">
              <a16:creationId xmlns:a16="http://schemas.microsoft.com/office/drawing/2014/main" id="{00000000-0008-0000-1000-0000D9020000}"/>
            </a:ext>
          </a:extLst>
        </xdr:cNvPr>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1000-0000DA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731" name="テキスト ボックス 730">
          <a:extLst>
            <a:ext uri="{FF2B5EF4-FFF2-40B4-BE49-F238E27FC236}">
              <a16:creationId xmlns:a16="http://schemas.microsoft.com/office/drawing/2014/main" id="{00000000-0008-0000-1000-0000DB020000}"/>
            </a:ext>
          </a:extLst>
        </xdr:cNvPr>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1000-0000DC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1000-0000E6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26670</xdr:rowOff>
    </xdr:from>
    <xdr:to>
      <xdr:col>85</xdr:col>
      <xdr:colOff>126365</xdr:colOff>
      <xdr:row>86</xdr:row>
      <xdr:rowOff>49530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flipV="1">
          <a:off x="16318865" y="1339977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53340</xdr:rowOff>
    </xdr:from>
    <xdr:ext cx="405130" cy="257175"/>
    <xdr:sp macro="" textlink="">
      <xdr:nvSpPr>
        <xdr:cNvPr id="744" name="【消防施設】&#10;有形固定資産減価償却率最小値テキスト">
          <a:extLst>
            <a:ext uri="{FF2B5EF4-FFF2-40B4-BE49-F238E27FC236}">
              <a16:creationId xmlns:a16="http://schemas.microsoft.com/office/drawing/2014/main" id="{00000000-0008-0000-1000-0000E8020000}"/>
            </a:ext>
          </a:extLst>
        </xdr:cNvPr>
        <xdr:cNvSpPr txBox="1"/>
      </xdr:nvSpPr>
      <xdr:spPr>
        <a:xfrm>
          <a:off x="16357600" y="14798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6230600" y="14794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144780</xdr:rowOff>
    </xdr:from>
    <xdr:ext cx="405130" cy="257175"/>
    <xdr:sp macro="" textlink="">
      <xdr:nvSpPr>
        <xdr:cNvPr id="746" name="【消防施設】&#10;有形固定資産減価償却率最大値テキスト">
          <a:extLst>
            <a:ext uri="{FF2B5EF4-FFF2-40B4-BE49-F238E27FC236}">
              <a16:creationId xmlns:a16="http://schemas.microsoft.com/office/drawing/2014/main" id="{00000000-0008-0000-1000-0000EA020000}"/>
            </a:ext>
          </a:extLst>
        </xdr:cNvPr>
        <xdr:cNvSpPr txBox="1"/>
      </xdr:nvSpPr>
      <xdr:spPr>
        <a:xfrm>
          <a:off x="16357600" y="131749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a:off x="16230600" y="1339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120650</xdr:rowOff>
    </xdr:from>
    <xdr:ext cx="405130" cy="257175"/>
    <xdr:sp macro="" textlink="">
      <xdr:nvSpPr>
        <xdr:cNvPr id="748" name="【消防施設】&#10;有形固定資産減価償却率平均値テキスト">
          <a:extLst>
            <a:ext uri="{FF2B5EF4-FFF2-40B4-BE49-F238E27FC236}">
              <a16:creationId xmlns:a16="http://schemas.microsoft.com/office/drawing/2014/main" id="{00000000-0008-0000-1000-0000EC020000}"/>
            </a:ext>
          </a:extLst>
        </xdr:cNvPr>
        <xdr:cNvSpPr txBox="1"/>
      </xdr:nvSpPr>
      <xdr:spPr>
        <a:xfrm>
          <a:off x="16357600" y="140081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97790</xdr:rowOff>
    </xdr:from>
    <xdr:to>
      <xdr:col>85</xdr:col>
      <xdr:colOff>177800</xdr:colOff>
      <xdr:row>83</xdr:row>
      <xdr:rowOff>27940</xdr:rowOff>
    </xdr:to>
    <xdr:sp macro="" textlink="">
      <xdr:nvSpPr>
        <xdr:cNvPr id="749" name="フローチャート: 判断 748">
          <a:extLst>
            <a:ext uri="{FF2B5EF4-FFF2-40B4-BE49-F238E27FC236}">
              <a16:creationId xmlns:a16="http://schemas.microsoft.com/office/drawing/2014/main" id="{00000000-0008-0000-1000-0000ED020000}"/>
            </a:ext>
          </a:extLst>
        </xdr:cNvPr>
        <xdr:cNvSpPr/>
      </xdr:nvSpPr>
      <xdr:spPr>
        <a:xfrm>
          <a:off x="162687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78740</xdr:rowOff>
    </xdr:from>
    <xdr:to>
      <xdr:col>81</xdr:col>
      <xdr:colOff>101600</xdr:colOff>
      <xdr:row>83</xdr:row>
      <xdr:rowOff>8890</xdr:rowOff>
    </xdr:to>
    <xdr:sp macro="" textlink="">
      <xdr:nvSpPr>
        <xdr:cNvPr id="750" name="フローチャート: 判断 749">
          <a:extLst>
            <a:ext uri="{FF2B5EF4-FFF2-40B4-BE49-F238E27FC236}">
              <a16:creationId xmlns:a16="http://schemas.microsoft.com/office/drawing/2014/main" id="{00000000-0008-0000-1000-0000EE020000}"/>
            </a:ext>
          </a:extLst>
        </xdr:cNvPr>
        <xdr:cNvSpPr/>
      </xdr:nvSpPr>
      <xdr:spPr>
        <a:xfrm>
          <a:off x="15430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51" name="フローチャート: 判断 750">
          <a:extLst>
            <a:ext uri="{FF2B5EF4-FFF2-40B4-BE49-F238E27FC236}">
              <a16:creationId xmlns:a16="http://schemas.microsoft.com/office/drawing/2014/main" id="{00000000-0008-0000-1000-0000EF020000}"/>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52" name="フローチャート: 判断 751">
          <a:extLst>
            <a:ext uri="{FF2B5EF4-FFF2-40B4-BE49-F238E27FC236}">
              <a16:creationId xmlns:a16="http://schemas.microsoft.com/office/drawing/2014/main" id="{00000000-0008-0000-1000-0000F002000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133985</xdr:rowOff>
    </xdr:from>
    <xdr:to>
      <xdr:col>67</xdr:col>
      <xdr:colOff>101600</xdr:colOff>
      <xdr:row>82</xdr:row>
      <xdr:rowOff>64135</xdr:rowOff>
    </xdr:to>
    <xdr:sp macro="" textlink="">
      <xdr:nvSpPr>
        <xdr:cNvPr id="753" name="フローチャート: 判断 752">
          <a:extLst>
            <a:ext uri="{FF2B5EF4-FFF2-40B4-BE49-F238E27FC236}">
              <a16:creationId xmlns:a16="http://schemas.microsoft.com/office/drawing/2014/main" id="{00000000-0008-0000-1000-0000F1020000}"/>
            </a:ext>
          </a:extLst>
        </xdr:cNvPr>
        <xdr:cNvSpPr/>
      </xdr:nvSpPr>
      <xdr:spPr>
        <a:xfrm>
          <a:off x="12763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00000000-0008-0000-1000-0000F2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00000000-0008-0000-1000-0000F3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00000000-0008-0000-1000-0000F4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00000000-0008-0000-1000-0000F6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59" name="楕円 758">
          <a:extLst>
            <a:ext uri="{FF2B5EF4-FFF2-40B4-BE49-F238E27FC236}">
              <a16:creationId xmlns:a16="http://schemas.microsoft.com/office/drawing/2014/main" id="{00000000-0008-0000-1000-0000F7020000}"/>
            </a:ext>
          </a:extLst>
        </xdr:cNvPr>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91440</xdr:rowOff>
    </xdr:from>
    <xdr:ext cx="405130" cy="259080"/>
    <xdr:sp macro="" textlink="">
      <xdr:nvSpPr>
        <xdr:cNvPr id="760" name="【消防施設】&#10;有形固定資産減価償却率該当値テキスト">
          <a:extLst>
            <a:ext uri="{FF2B5EF4-FFF2-40B4-BE49-F238E27FC236}">
              <a16:creationId xmlns:a16="http://schemas.microsoft.com/office/drawing/2014/main" id="{00000000-0008-0000-1000-0000F8020000}"/>
            </a:ext>
          </a:extLst>
        </xdr:cNvPr>
        <xdr:cNvSpPr txBox="1"/>
      </xdr:nvSpPr>
      <xdr:spPr>
        <a:xfrm>
          <a:off x="16357600" y="14150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118745</xdr:rowOff>
    </xdr:from>
    <xdr:to>
      <xdr:col>81</xdr:col>
      <xdr:colOff>101600</xdr:colOff>
      <xdr:row>83</xdr:row>
      <xdr:rowOff>48895</xdr:rowOff>
    </xdr:to>
    <xdr:sp macro="" textlink="">
      <xdr:nvSpPr>
        <xdr:cNvPr id="761" name="楕円 760">
          <a:extLst>
            <a:ext uri="{FF2B5EF4-FFF2-40B4-BE49-F238E27FC236}">
              <a16:creationId xmlns:a16="http://schemas.microsoft.com/office/drawing/2014/main" id="{00000000-0008-0000-1000-0000F9020000}"/>
            </a:ext>
          </a:extLst>
        </xdr:cNvPr>
        <xdr:cNvSpPr/>
      </xdr:nvSpPr>
      <xdr:spPr>
        <a:xfrm>
          <a:off x="15430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82</xdr:row>
      <xdr:rowOff>169545</xdr:rowOff>
    </xdr:to>
    <xdr:cxnSp macro="">
      <xdr:nvCxnSpPr>
        <xdr:cNvPr id="762" name="直線コネクタ 761">
          <a:extLst>
            <a:ext uri="{FF2B5EF4-FFF2-40B4-BE49-F238E27FC236}">
              <a16:creationId xmlns:a16="http://schemas.microsoft.com/office/drawing/2014/main" id="{00000000-0008-0000-1000-0000FA020000}"/>
            </a:ext>
          </a:extLst>
        </xdr:cNvPr>
        <xdr:cNvCxnSpPr/>
      </xdr:nvCxnSpPr>
      <xdr:spPr>
        <a:xfrm flipV="1">
          <a:off x="15481300" y="142227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88265</xdr:rowOff>
    </xdr:from>
    <xdr:to>
      <xdr:col>76</xdr:col>
      <xdr:colOff>165100</xdr:colOff>
      <xdr:row>83</xdr:row>
      <xdr:rowOff>18415</xdr:rowOff>
    </xdr:to>
    <xdr:sp macro="" textlink="">
      <xdr:nvSpPr>
        <xdr:cNvPr id="763" name="楕円 762">
          <a:extLst>
            <a:ext uri="{FF2B5EF4-FFF2-40B4-BE49-F238E27FC236}">
              <a16:creationId xmlns:a16="http://schemas.microsoft.com/office/drawing/2014/main" id="{00000000-0008-0000-1000-0000FB020000}"/>
            </a:ext>
          </a:extLst>
        </xdr:cNvPr>
        <xdr:cNvSpPr/>
      </xdr:nvSpPr>
      <xdr:spPr>
        <a:xfrm>
          <a:off x="14541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139065</xdr:rowOff>
    </xdr:from>
    <xdr:to>
      <xdr:col>81</xdr:col>
      <xdr:colOff>50800</xdr:colOff>
      <xdr:row>82</xdr:row>
      <xdr:rowOff>169545</xdr:rowOff>
    </xdr:to>
    <xdr:cxnSp macro="">
      <xdr:nvCxnSpPr>
        <xdr:cNvPr id="764" name="直線コネクタ 763">
          <a:extLst>
            <a:ext uri="{FF2B5EF4-FFF2-40B4-BE49-F238E27FC236}">
              <a16:creationId xmlns:a16="http://schemas.microsoft.com/office/drawing/2014/main" id="{00000000-0008-0000-1000-0000FC020000}"/>
            </a:ext>
          </a:extLst>
        </xdr:cNvPr>
        <xdr:cNvCxnSpPr/>
      </xdr:nvCxnSpPr>
      <xdr:spPr>
        <a:xfrm>
          <a:off x="14592300" y="141979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3652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74930</xdr:rowOff>
    </xdr:from>
    <xdr:to>
      <xdr:col>76</xdr:col>
      <xdr:colOff>114300</xdr:colOff>
      <xdr:row>82</xdr:row>
      <xdr:rowOff>139065</xdr:rowOff>
    </xdr:to>
    <xdr:cxnSp macro="">
      <xdr:nvCxnSpPr>
        <xdr:cNvPr id="766" name="直線コネクタ 765">
          <a:extLst>
            <a:ext uri="{FF2B5EF4-FFF2-40B4-BE49-F238E27FC236}">
              <a16:creationId xmlns:a16="http://schemas.microsoft.com/office/drawing/2014/main" id="{00000000-0008-0000-1000-0000FE020000}"/>
            </a:ext>
          </a:extLst>
        </xdr:cNvPr>
        <xdr:cNvCxnSpPr/>
      </xdr:nvCxnSpPr>
      <xdr:spPr>
        <a:xfrm>
          <a:off x="13703300" y="1413383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153035</xdr:rowOff>
    </xdr:from>
    <xdr:to>
      <xdr:col>67</xdr:col>
      <xdr:colOff>101600</xdr:colOff>
      <xdr:row>82</xdr:row>
      <xdr:rowOff>83185</xdr:rowOff>
    </xdr:to>
    <xdr:sp macro="" textlink="">
      <xdr:nvSpPr>
        <xdr:cNvPr id="767" name="楕円 766">
          <a:extLst>
            <a:ext uri="{FF2B5EF4-FFF2-40B4-BE49-F238E27FC236}">
              <a16:creationId xmlns:a16="http://schemas.microsoft.com/office/drawing/2014/main" id="{00000000-0008-0000-1000-0000FF020000}"/>
            </a:ext>
          </a:extLst>
        </xdr:cNvPr>
        <xdr:cNvSpPr/>
      </xdr:nvSpPr>
      <xdr:spPr>
        <a:xfrm>
          <a:off x="127635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32385</xdr:rowOff>
    </xdr:from>
    <xdr:to>
      <xdr:col>71</xdr:col>
      <xdr:colOff>177800</xdr:colOff>
      <xdr:row>82</xdr:row>
      <xdr:rowOff>74930</xdr:rowOff>
    </xdr:to>
    <xdr:cxnSp macro="">
      <xdr:nvCxnSpPr>
        <xdr:cNvPr id="768" name="直線コネクタ 767">
          <a:extLst>
            <a:ext uri="{FF2B5EF4-FFF2-40B4-BE49-F238E27FC236}">
              <a16:creationId xmlns:a16="http://schemas.microsoft.com/office/drawing/2014/main" id="{00000000-0008-0000-1000-000000030000}"/>
            </a:ext>
          </a:extLst>
        </xdr:cNvPr>
        <xdr:cNvCxnSpPr/>
      </xdr:nvCxnSpPr>
      <xdr:spPr>
        <a:xfrm>
          <a:off x="12814300" y="140912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25400</xdr:rowOff>
    </xdr:from>
    <xdr:ext cx="405130" cy="259080"/>
    <xdr:sp macro="" textlink="">
      <xdr:nvSpPr>
        <xdr:cNvPr id="769" name="n_1aveValue【消防施設】&#10;有形固定資産減価償却率">
          <a:extLst>
            <a:ext uri="{FF2B5EF4-FFF2-40B4-BE49-F238E27FC236}">
              <a16:creationId xmlns:a16="http://schemas.microsoft.com/office/drawing/2014/main" id="{00000000-0008-0000-1000-000001030000}"/>
            </a:ext>
          </a:extLst>
        </xdr:cNvPr>
        <xdr:cNvSpPr txBox="1"/>
      </xdr:nvSpPr>
      <xdr:spPr>
        <a:xfrm>
          <a:off x="15266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2540</xdr:rowOff>
    </xdr:from>
    <xdr:ext cx="403225" cy="259080"/>
    <xdr:sp macro="" textlink="">
      <xdr:nvSpPr>
        <xdr:cNvPr id="770" name="n_2aveValue【消防施設】&#10;有形固定資産減価償却率">
          <a:extLst>
            <a:ext uri="{FF2B5EF4-FFF2-40B4-BE49-F238E27FC236}">
              <a16:creationId xmlns:a16="http://schemas.microsoft.com/office/drawing/2014/main" id="{00000000-0008-0000-1000-000002030000}"/>
            </a:ext>
          </a:extLst>
        </xdr:cNvPr>
        <xdr:cNvSpPr txBox="1"/>
      </xdr:nvSpPr>
      <xdr:spPr>
        <a:xfrm>
          <a:off x="14389735" y="13889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133985</xdr:rowOff>
    </xdr:from>
    <xdr:ext cx="403225" cy="257175"/>
    <xdr:sp macro="" textlink="">
      <xdr:nvSpPr>
        <xdr:cNvPr id="771" name="n_3aveValue【消防施設】&#10;有形固定資産減価償却率">
          <a:extLst>
            <a:ext uri="{FF2B5EF4-FFF2-40B4-BE49-F238E27FC236}">
              <a16:creationId xmlns:a16="http://schemas.microsoft.com/office/drawing/2014/main" id="{00000000-0008-0000-1000-000003030000}"/>
            </a:ext>
          </a:extLst>
        </xdr:cNvPr>
        <xdr:cNvSpPr txBox="1"/>
      </xdr:nvSpPr>
      <xdr:spPr>
        <a:xfrm>
          <a:off x="13500735" y="138499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80645</xdr:rowOff>
    </xdr:from>
    <xdr:ext cx="403225" cy="259080"/>
    <xdr:sp macro="" textlink="">
      <xdr:nvSpPr>
        <xdr:cNvPr id="772" name="n_4aveValue【消防施設】&#10;有形固定資産減価償却率">
          <a:extLst>
            <a:ext uri="{FF2B5EF4-FFF2-40B4-BE49-F238E27FC236}">
              <a16:creationId xmlns:a16="http://schemas.microsoft.com/office/drawing/2014/main" id="{00000000-0008-0000-1000-000004030000}"/>
            </a:ext>
          </a:extLst>
        </xdr:cNvPr>
        <xdr:cNvSpPr txBox="1"/>
      </xdr:nvSpPr>
      <xdr:spPr>
        <a:xfrm>
          <a:off x="12611735" y="137966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40640</xdr:rowOff>
    </xdr:from>
    <xdr:ext cx="405130" cy="257175"/>
    <xdr:sp macro="" textlink="">
      <xdr:nvSpPr>
        <xdr:cNvPr id="773" name="n_1mainValue【消防施設】&#10;有形固定資産減価償却率">
          <a:extLst>
            <a:ext uri="{FF2B5EF4-FFF2-40B4-BE49-F238E27FC236}">
              <a16:creationId xmlns:a16="http://schemas.microsoft.com/office/drawing/2014/main" id="{00000000-0008-0000-1000-000005030000}"/>
            </a:ext>
          </a:extLst>
        </xdr:cNvPr>
        <xdr:cNvSpPr txBox="1"/>
      </xdr:nvSpPr>
      <xdr:spPr>
        <a:xfrm>
          <a:off x="15266035" y="14270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9525</xdr:rowOff>
    </xdr:from>
    <xdr:ext cx="403225" cy="257175"/>
    <xdr:sp macro="" textlink="">
      <xdr:nvSpPr>
        <xdr:cNvPr id="774" name="n_2mainValue【消防施設】&#10;有形固定資産減価償却率">
          <a:extLst>
            <a:ext uri="{FF2B5EF4-FFF2-40B4-BE49-F238E27FC236}">
              <a16:creationId xmlns:a16="http://schemas.microsoft.com/office/drawing/2014/main" id="{00000000-0008-0000-1000-000006030000}"/>
            </a:ext>
          </a:extLst>
        </xdr:cNvPr>
        <xdr:cNvSpPr txBox="1"/>
      </xdr:nvSpPr>
      <xdr:spPr>
        <a:xfrm>
          <a:off x="14389735" y="142398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116205</xdr:rowOff>
    </xdr:from>
    <xdr:ext cx="403225" cy="259080"/>
    <xdr:sp macro="" textlink="">
      <xdr:nvSpPr>
        <xdr:cNvPr id="775" name="n_3mainValue【消防施設】&#10;有形固定資産減価償却率">
          <a:extLst>
            <a:ext uri="{FF2B5EF4-FFF2-40B4-BE49-F238E27FC236}">
              <a16:creationId xmlns:a16="http://schemas.microsoft.com/office/drawing/2014/main" id="{00000000-0008-0000-1000-000007030000}"/>
            </a:ext>
          </a:extLst>
        </xdr:cNvPr>
        <xdr:cNvSpPr txBox="1"/>
      </xdr:nvSpPr>
      <xdr:spPr>
        <a:xfrm>
          <a:off x="13500735" y="141751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74930</xdr:rowOff>
    </xdr:from>
    <xdr:ext cx="403225" cy="257175"/>
    <xdr:sp macro="" textlink="">
      <xdr:nvSpPr>
        <xdr:cNvPr id="776" name="n_4mainValue【消防施設】&#10;有形固定資産減価償却率">
          <a:extLst>
            <a:ext uri="{FF2B5EF4-FFF2-40B4-BE49-F238E27FC236}">
              <a16:creationId xmlns:a16="http://schemas.microsoft.com/office/drawing/2014/main" id="{00000000-0008-0000-1000-000008030000}"/>
            </a:ext>
          </a:extLst>
        </xdr:cNvPr>
        <xdr:cNvSpPr txBox="1"/>
      </xdr:nvSpPr>
      <xdr:spPr>
        <a:xfrm>
          <a:off x="12611735" y="14133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10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1000-00000A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1000-00000B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1000-00000C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1000-00000D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85" name="テキスト ボックス 784">
          <a:extLst>
            <a:ext uri="{FF2B5EF4-FFF2-40B4-BE49-F238E27FC236}">
              <a16:creationId xmlns:a16="http://schemas.microsoft.com/office/drawing/2014/main" id="{00000000-0008-0000-1000-000011030000}"/>
            </a:ext>
          </a:extLst>
        </xdr:cNvPr>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1000-000012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00000000-0008-0000-1000-000013030000}"/>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788" name="テキスト ボックス 787">
          <a:extLst>
            <a:ext uri="{FF2B5EF4-FFF2-40B4-BE49-F238E27FC236}">
              <a16:creationId xmlns:a16="http://schemas.microsoft.com/office/drawing/2014/main" id="{00000000-0008-0000-1000-000014030000}"/>
            </a:ext>
          </a:extLst>
        </xdr:cNvPr>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00000000-0008-0000-1000-000015030000}"/>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792" name="テキスト ボックス 791">
          <a:extLst>
            <a:ext uri="{FF2B5EF4-FFF2-40B4-BE49-F238E27FC236}">
              <a16:creationId xmlns:a16="http://schemas.microsoft.com/office/drawing/2014/main" id="{00000000-0008-0000-1000-000018030000}"/>
            </a:ext>
          </a:extLst>
        </xdr:cNvPr>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00000000-0008-0000-1000-00001D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100965</xdr:rowOff>
    </xdr:from>
    <xdr:to>
      <xdr:col>116</xdr:col>
      <xdr:colOff>62865</xdr:colOff>
      <xdr:row>86</xdr:row>
      <xdr:rowOff>27305</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flipV="1">
          <a:off x="22160865" y="13474065"/>
          <a:ext cx="0" cy="1297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31115</xdr:rowOff>
    </xdr:from>
    <xdr:ext cx="469900" cy="257175"/>
    <xdr:sp macro="" textlink="">
      <xdr:nvSpPr>
        <xdr:cNvPr id="799" name="【消防施設】&#10;一人当たり面積最小値テキスト">
          <a:extLst>
            <a:ext uri="{FF2B5EF4-FFF2-40B4-BE49-F238E27FC236}">
              <a16:creationId xmlns:a16="http://schemas.microsoft.com/office/drawing/2014/main" id="{00000000-0008-0000-1000-00001F030000}"/>
            </a:ext>
          </a:extLst>
        </xdr:cNvPr>
        <xdr:cNvSpPr txBox="1"/>
      </xdr:nvSpPr>
      <xdr:spPr>
        <a:xfrm>
          <a:off x="22199600" y="147758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27305</xdr:rowOff>
    </xdr:from>
    <xdr:to>
      <xdr:col>116</xdr:col>
      <xdr:colOff>152400</xdr:colOff>
      <xdr:row>86</xdr:row>
      <xdr:rowOff>27305</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22072600" y="1477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47625</xdr:rowOff>
    </xdr:from>
    <xdr:ext cx="469900" cy="259080"/>
    <xdr:sp macro="" textlink="">
      <xdr:nvSpPr>
        <xdr:cNvPr id="801" name="【消防施設】&#10;一人当たり面積最大値テキスト">
          <a:extLst>
            <a:ext uri="{FF2B5EF4-FFF2-40B4-BE49-F238E27FC236}">
              <a16:creationId xmlns:a16="http://schemas.microsoft.com/office/drawing/2014/main" id="{00000000-0008-0000-1000-000021030000}"/>
            </a:ext>
          </a:extLst>
        </xdr:cNvPr>
        <xdr:cNvSpPr txBox="1"/>
      </xdr:nvSpPr>
      <xdr:spPr>
        <a:xfrm>
          <a:off x="22199600" y="13249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100965</xdr:rowOff>
    </xdr:from>
    <xdr:to>
      <xdr:col>116</xdr:col>
      <xdr:colOff>152400</xdr:colOff>
      <xdr:row>78</xdr:row>
      <xdr:rowOff>100965</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31750</xdr:rowOff>
    </xdr:from>
    <xdr:ext cx="469900" cy="257175"/>
    <xdr:sp macro="" textlink="">
      <xdr:nvSpPr>
        <xdr:cNvPr id="803" name="【消防施設】&#10;一人当たり面積平均値テキスト">
          <a:extLst>
            <a:ext uri="{FF2B5EF4-FFF2-40B4-BE49-F238E27FC236}">
              <a16:creationId xmlns:a16="http://schemas.microsoft.com/office/drawing/2014/main" id="{00000000-0008-0000-1000-000023030000}"/>
            </a:ext>
          </a:extLst>
        </xdr:cNvPr>
        <xdr:cNvSpPr txBox="1"/>
      </xdr:nvSpPr>
      <xdr:spPr>
        <a:xfrm>
          <a:off x="22199600" y="146050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53340</xdr:rowOff>
    </xdr:from>
    <xdr:to>
      <xdr:col>116</xdr:col>
      <xdr:colOff>114300</xdr:colOff>
      <xdr:row>85</xdr:row>
      <xdr:rowOff>154940</xdr:rowOff>
    </xdr:to>
    <xdr:sp macro="" textlink="">
      <xdr:nvSpPr>
        <xdr:cNvPr id="804" name="フローチャート: 判断 803">
          <a:extLst>
            <a:ext uri="{FF2B5EF4-FFF2-40B4-BE49-F238E27FC236}">
              <a16:creationId xmlns:a16="http://schemas.microsoft.com/office/drawing/2014/main" id="{00000000-0008-0000-1000-000024030000}"/>
            </a:ext>
          </a:extLst>
        </xdr:cNvPr>
        <xdr:cNvSpPr/>
      </xdr:nvSpPr>
      <xdr:spPr>
        <a:xfrm>
          <a:off x="221107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53340</xdr:rowOff>
    </xdr:from>
    <xdr:to>
      <xdr:col>112</xdr:col>
      <xdr:colOff>38100</xdr:colOff>
      <xdr:row>85</xdr:row>
      <xdr:rowOff>154940</xdr:rowOff>
    </xdr:to>
    <xdr:sp macro="" textlink="">
      <xdr:nvSpPr>
        <xdr:cNvPr id="805" name="フローチャート: 判断 804">
          <a:extLst>
            <a:ext uri="{FF2B5EF4-FFF2-40B4-BE49-F238E27FC236}">
              <a16:creationId xmlns:a16="http://schemas.microsoft.com/office/drawing/2014/main" id="{00000000-0008-0000-1000-000025030000}"/>
            </a:ext>
          </a:extLst>
        </xdr:cNvPr>
        <xdr:cNvSpPr/>
      </xdr:nvSpPr>
      <xdr:spPr>
        <a:xfrm>
          <a:off x="21272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58420</xdr:rowOff>
    </xdr:from>
    <xdr:to>
      <xdr:col>107</xdr:col>
      <xdr:colOff>101600</xdr:colOff>
      <xdr:row>85</xdr:row>
      <xdr:rowOff>160020</xdr:rowOff>
    </xdr:to>
    <xdr:sp macro="" textlink="">
      <xdr:nvSpPr>
        <xdr:cNvPr id="806" name="フローチャート: 判断 805">
          <a:extLst>
            <a:ext uri="{FF2B5EF4-FFF2-40B4-BE49-F238E27FC236}">
              <a16:creationId xmlns:a16="http://schemas.microsoft.com/office/drawing/2014/main" id="{00000000-0008-0000-1000-000026030000}"/>
            </a:ext>
          </a:extLst>
        </xdr:cNvPr>
        <xdr:cNvSpPr/>
      </xdr:nvSpPr>
      <xdr:spPr>
        <a:xfrm>
          <a:off x="203835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807" name="フローチャート: 判断 806">
          <a:extLst>
            <a:ext uri="{FF2B5EF4-FFF2-40B4-BE49-F238E27FC236}">
              <a16:creationId xmlns:a16="http://schemas.microsoft.com/office/drawing/2014/main" id="{00000000-0008-0000-1000-000027030000}"/>
            </a:ext>
          </a:extLst>
        </xdr:cNvPr>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97790</xdr:rowOff>
    </xdr:from>
    <xdr:to>
      <xdr:col>98</xdr:col>
      <xdr:colOff>38100</xdr:colOff>
      <xdr:row>86</xdr:row>
      <xdr:rowOff>27940</xdr:rowOff>
    </xdr:to>
    <xdr:sp macro="" textlink="">
      <xdr:nvSpPr>
        <xdr:cNvPr id="808" name="フローチャート: 判断 807">
          <a:extLst>
            <a:ext uri="{FF2B5EF4-FFF2-40B4-BE49-F238E27FC236}">
              <a16:creationId xmlns:a16="http://schemas.microsoft.com/office/drawing/2014/main" id="{00000000-0008-0000-1000-000028030000}"/>
            </a:ext>
          </a:extLst>
        </xdr:cNvPr>
        <xdr:cNvSpPr/>
      </xdr:nvSpPr>
      <xdr:spPr>
        <a:xfrm>
          <a:off x="18605500" y="1467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09" name="テキスト ボックス 808">
          <a:extLst>
            <a:ext uri="{FF2B5EF4-FFF2-40B4-BE49-F238E27FC236}">
              <a16:creationId xmlns:a16="http://schemas.microsoft.com/office/drawing/2014/main" id="{00000000-0008-0000-1000-000029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0" name="テキスト ボックス 809">
          <a:extLst>
            <a:ext uri="{FF2B5EF4-FFF2-40B4-BE49-F238E27FC236}">
              <a16:creationId xmlns:a16="http://schemas.microsoft.com/office/drawing/2014/main" id="{00000000-0008-0000-1000-00002A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00000000-0008-0000-1000-00002B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00000000-0008-0000-1000-00002C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0000000-0008-0000-1000-00002D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35560</xdr:rowOff>
    </xdr:from>
    <xdr:to>
      <xdr:col>116</xdr:col>
      <xdr:colOff>114300</xdr:colOff>
      <xdr:row>84</xdr:row>
      <xdr:rowOff>137160</xdr:rowOff>
    </xdr:to>
    <xdr:sp macro="" textlink="">
      <xdr:nvSpPr>
        <xdr:cNvPr id="814" name="楕円 813">
          <a:extLst>
            <a:ext uri="{FF2B5EF4-FFF2-40B4-BE49-F238E27FC236}">
              <a16:creationId xmlns:a16="http://schemas.microsoft.com/office/drawing/2014/main" id="{00000000-0008-0000-1000-00002E030000}"/>
            </a:ext>
          </a:extLst>
        </xdr:cNvPr>
        <xdr:cNvSpPr/>
      </xdr:nvSpPr>
      <xdr:spPr>
        <a:xfrm>
          <a:off x="22110700" y="1443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58420</xdr:rowOff>
    </xdr:from>
    <xdr:ext cx="469900" cy="259080"/>
    <xdr:sp macro="" textlink="">
      <xdr:nvSpPr>
        <xdr:cNvPr id="815" name="【消防施設】&#10;一人当たり面積該当値テキスト">
          <a:extLst>
            <a:ext uri="{FF2B5EF4-FFF2-40B4-BE49-F238E27FC236}">
              <a16:creationId xmlns:a16="http://schemas.microsoft.com/office/drawing/2014/main" id="{00000000-0008-0000-1000-00002F030000}"/>
            </a:ext>
          </a:extLst>
        </xdr:cNvPr>
        <xdr:cNvSpPr txBox="1"/>
      </xdr:nvSpPr>
      <xdr:spPr>
        <a:xfrm>
          <a:off x="22199600" y="14288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816" name="楕円 815">
          <a:extLst>
            <a:ext uri="{FF2B5EF4-FFF2-40B4-BE49-F238E27FC236}">
              <a16:creationId xmlns:a16="http://schemas.microsoft.com/office/drawing/2014/main" id="{00000000-0008-0000-1000-000030030000}"/>
            </a:ext>
          </a:extLst>
        </xdr:cNvPr>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86360</xdr:rowOff>
    </xdr:from>
    <xdr:to>
      <xdr:col>116</xdr:col>
      <xdr:colOff>63500</xdr:colOff>
      <xdr:row>84</xdr:row>
      <xdr:rowOff>95250</xdr:rowOff>
    </xdr:to>
    <xdr:cxnSp macro="">
      <xdr:nvCxnSpPr>
        <xdr:cNvPr id="817" name="直線コネクタ 816">
          <a:extLst>
            <a:ext uri="{FF2B5EF4-FFF2-40B4-BE49-F238E27FC236}">
              <a16:creationId xmlns:a16="http://schemas.microsoft.com/office/drawing/2014/main" id="{00000000-0008-0000-1000-000031030000}"/>
            </a:ext>
          </a:extLst>
        </xdr:cNvPr>
        <xdr:cNvCxnSpPr/>
      </xdr:nvCxnSpPr>
      <xdr:spPr>
        <a:xfrm flipV="1">
          <a:off x="21323300" y="1448816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71120</xdr:rowOff>
    </xdr:from>
    <xdr:to>
      <xdr:col>107</xdr:col>
      <xdr:colOff>101600</xdr:colOff>
      <xdr:row>85</xdr:row>
      <xdr:rowOff>1270</xdr:rowOff>
    </xdr:to>
    <xdr:sp macro="" textlink="">
      <xdr:nvSpPr>
        <xdr:cNvPr id="818" name="楕円 817">
          <a:extLst>
            <a:ext uri="{FF2B5EF4-FFF2-40B4-BE49-F238E27FC236}">
              <a16:creationId xmlns:a16="http://schemas.microsoft.com/office/drawing/2014/main" id="{00000000-0008-0000-1000-000032030000}"/>
            </a:ext>
          </a:extLst>
        </xdr:cNvPr>
        <xdr:cNvSpPr/>
      </xdr:nvSpPr>
      <xdr:spPr>
        <a:xfrm>
          <a:off x="2038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95250</xdr:rowOff>
    </xdr:from>
    <xdr:to>
      <xdr:col>111</xdr:col>
      <xdr:colOff>177800</xdr:colOff>
      <xdr:row>84</xdr:row>
      <xdr:rowOff>121920</xdr:rowOff>
    </xdr:to>
    <xdr:cxnSp macro="">
      <xdr:nvCxnSpPr>
        <xdr:cNvPr id="819" name="直線コネクタ 818">
          <a:extLst>
            <a:ext uri="{FF2B5EF4-FFF2-40B4-BE49-F238E27FC236}">
              <a16:creationId xmlns:a16="http://schemas.microsoft.com/office/drawing/2014/main" id="{00000000-0008-0000-1000-000033030000}"/>
            </a:ext>
          </a:extLst>
        </xdr:cNvPr>
        <xdr:cNvCxnSpPr/>
      </xdr:nvCxnSpPr>
      <xdr:spPr>
        <a:xfrm flipV="1">
          <a:off x="20434300" y="144970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106045</xdr:rowOff>
    </xdr:from>
    <xdr:to>
      <xdr:col>102</xdr:col>
      <xdr:colOff>165100</xdr:colOff>
      <xdr:row>85</xdr:row>
      <xdr:rowOff>36195</xdr:rowOff>
    </xdr:to>
    <xdr:sp macro="" textlink="">
      <xdr:nvSpPr>
        <xdr:cNvPr id="820" name="楕円 819">
          <a:extLst>
            <a:ext uri="{FF2B5EF4-FFF2-40B4-BE49-F238E27FC236}">
              <a16:creationId xmlns:a16="http://schemas.microsoft.com/office/drawing/2014/main" id="{00000000-0008-0000-1000-000034030000}"/>
            </a:ext>
          </a:extLst>
        </xdr:cNvPr>
        <xdr:cNvSpPr/>
      </xdr:nvSpPr>
      <xdr:spPr>
        <a:xfrm>
          <a:off x="19494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121920</xdr:rowOff>
    </xdr:from>
    <xdr:to>
      <xdr:col>107</xdr:col>
      <xdr:colOff>50800</xdr:colOff>
      <xdr:row>84</xdr:row>
      <xdr:rowOff>156845</xdr:rowOff>
    </xdr:to>
    <xdr:cxnSp macro="">
      <xdr:nvCxnSpPr>
        <xdr:cNvPr id="821" name="直線コネクタ 820">
          <a:extLst>
            <a:ext uri="{FF2B5EF4-FFF2-40B4-BE49-F238E27FC236}">
              <a16:creationId xmlns:a16="http://schemas.microsoft.com/office/drawing/2014/main" id="{00000000-0008-0000-1000-000035030000}"/>
            </a:ext>
          </a:extLst>
        </xdr:cNvPr>
        <xdr:cNvCxnSpPr/>
      </xdr:nvCxnSpPr>
      <xdr:spPr>
        <a:xfrm flipV="1">
          <a:off x="19545300" y="145237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113030</xdr:rowOff>
    </xdr:from>
    <xdr:to>
      <xdr:col>98</xdr:col>
      <xdr:colOff>38100</xdr:colOff>
      <xdr:row>85</xdr:row>
      <xdr:rowOff>43180</xdr:rowOff>
    </xdr:to>
    <xdr:sp macro="" textlink="">
      <xdr:nvSpPr>
        <xdr:cNvPr id="822" name="楕円 821">
          <a:extLst>
            <a:ext uri="{FF2B5EF4-FFF2-40B4-BE49-F238E27FC236}">
              <a16:creationId xmlns:a16="http://schemas.microsoft.com/office/drawing/2014/main" id="{00000000-0008-0000-1000-000036030000}"/>
            </a:ext>
          </a:extLst>
        </xdr:cNvPr>
        <xdr:cNvSpPr/>
      </xdr:nvSpPr>
      <xdr:spPr>
        <a:xfrm>
          <a:off x="18605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156845</xdr:rowOff>
    </xdr:from>
    <xdr:to>
      <xdr:col>102</xdr:col>
      <xdr:colOff>114300</xdr:colOff>
      <xdr:row>84</xdr:row>
      <xdr:rowOff>163830</xdr:rowOff>
    </xdr:to>
    <xdr:cxnSp macro="">
      <xdr:nvCxnSpPr>
        <xdr:cNvPr id="823" name="直線コネクタ 822">
          <a:extLst>
            <a:ext uri="{FF2B5EF4-FFF2-40B4-BE49-F238E27FC236}">
              <a16:creationId xmlns:a16="http://schemas.microsoft.com/office/drawing/2014/main" id="{00000000-0008-0000-1000-000037030000}"/>
            </a:ext>
          </a:extLst>
        </xdr:cNvPr>
        <xdr:cNvCxnSpPr/>
      </xdr:nvCxnSpPr>
      <xdr:spPr>
        <a:xfrm flipV="1">
          <a:off x="18656300" y="145586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146050</xdr:rowOff>
    </xdr:from>
    <xdr:ext cx="469900" cy="257175"/>
    <xdr:sp macro="" textlink="">
      <xdr:nvSpPr>
        <xdr:cNvPr id="824" name="n_1aveValue【消防施設】&#10;一人当たり面積">
          <a:extLst>
            <a:ext uri="{FF2B5EF4-FFF2-40B4-BE49-F238E27FC236}">
              <a16:creationId xmlns:a16="http://schemas.microsoft.com/office/drawing/2014/main" id="{00000000-0008-0000-1000-000038030000}"/>
            </a:ext>
          </a:extLst>
        </xdr:cNvPr>
        <xdr:cNvSpPr txBox="1"/>
      </xdr:nvSpPr>
      <xdr:spPr>
        <a:xfrm>
          <a:off x="21075650" y="14719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85</xdr:row>
      <xdr:rowOff>151130</xdr:rowOff>
    </xdr:from>
    <xdr:ext cx="467995" cy="259080"/>
    <xdr:sp macro="" textlink="">
      <xdr:nvSpPr>
        <xdr:cNvPr id="825" name="n_2aveValue【消防施設】&#10;一人当たり面積">
          <a:extLst>
            <a:ext uri="{FF2B5EF4-FFF2-40B4-BE49-F238E27FC236}">
              <a16:creationId xmlns:a16="http://schemas.microsoft.com/office/drawing/2014/main" id="{00000000-0008-0000-1000-000039030000}"/>
            </a:ext>
          </a:extLst>
        </xdr:cNvPr>
        <xdr:cNvSpPr txBox="1"/>
      </xdr:nvSpPr>
      <xdr:spPr>
        <a:xfrm>
          <a:off x="20199350" y="14724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144780</xdr:rowOff>
    </xdr:from>
    <xdr:ext cx="467995" cy="257175"/>
    <xdr:sp macro="" textlink="">
      <xdr:nvSpPr>
        <xdr:cNvPr id="826" name="n_3aveValue【消防施設】&#10;一人当たり面積">
          <a:extLst>
            <a:ext uri="{FF2B5EF4-FFF2-40B4-BE49-F238E27FC236}">
              <a16:creationId xmlns:a16="http://schemas.microsoft.com/office/drawing/2014/main" id="{00000000-0008-0000-1000-00003A030000}"/>
            </a:ext>
          </a:extLst>
        </xdr:cNvPr>
        <xdr:cNvSpPr txBox="1"/>
      </xdr:nvSpPr>
      <xdr:spPr>
        <a:xfrm>
          <a:off x="19310350" y="14718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19050</xdr:rowOff>
    </xdr:from>
    <xdr:ext cx="467995" cy="257175"/>
    <xdr:sp macro="" textlink="">
      <xdr:nvSpPr>
        <xdr:cNvPr id="827" name="n_4aveValue【消防施設】&#10;一人当たり面積">
          <a:extLst>
            <a:ext uri="{FF2B5EF4-FFF2-40B4-BE49-F238E27FC236}">
              <a16:creationId xmlns:a16="http://schemas.microsoft.com/office/drawing/2014/main" id="{00000000-0008-0000-1000-00003B030000}"/>
            </a:ext>
          </a:extLst>
        </xdr:cNvPr>
        <xdr:cNvSpPr txBox="1"/>
      </xdr:nvSpPr>
      <xdr:spPr>
        <a:xfrm>
          <a:off x="18421350" y="14763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162560</xdr:rowOff>
    </xdr:from>
    <xdr:ext cx="469900" cy="259080"/>
    <xdr:sp macro="" textlink="">
      <xdr:nvSpPr>
        <xdr:cNvPr id="828" name="n_1mainValue【消防施設】&#10;一人当たり面積">
          <a:extLst>
            <a:ext uri="{FF2B5EF4-FFF2-40B4-BE49-F238E27FC236}">
              <a16:creationId xmlns:a16="http://schemas.microsoft.com/office/drawing/2014/main" id="{00000000-0008-0000-1000-00003C030000}"/>
            </a:ext>
          </a:extLst>
        </xdr:cNvPr>
        <xdr:cNvSpPr txBox="1"/>
      </xdr:nvSpPr>
      <xdr:spPr>
        <a:xfrm>
          <a:off x="21075650" y="14221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17780</xdr:rowOff>
    </xdr:from>
    <xdr:ext cx="467995" cy="257175"/>
    <xdr:sp macro="" textlink="">
      <xdr:nvSpPr>
        <xdr:cNvPr id="829" name="n_2mainValue【消防施設】&#10;一人当たり面積">
          <a:extLst>
            <a:ext uri="{FF2B5EF4-FFF2-40B4-BE49-F238E27FC236}">
              <a16:creationId xmlns:a16="http://schemas.microsoft.com/office/drawing/2014/main" id="{00000000-0008-0000-1000-00003D030000}"/>
            </a:ext>
          </a:extLst>
        </xdr:cNvPr>
        <xdr:cNvSpPr txBox="1"/>
      </xdr:nvSpPr>
      <xdr:spPr>
        <a:xfrm>
          <a:off x="20199350" y="14248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52705</xdr:rowOff>
    </xdr:from>
    <xdr:ext cx="467995" cy="257175"/>
    <xdr:sp macro="" textlink="">
      <xdr:nvSpPr>
        <xdr:cNvPr id="830" name="n_3mainValue【消防施設】&#10;一人当たり面積">
          <a:extLst>
            <a:ext uri="{FF2B5EF4-FFF2-40B4-BE49-F238E27FC236}">
              <a16:creationId xmlns:a16="http://schemas.microsoft.com/office/drawing/2014/main" id="{00000000-0008-0000-1000-00003E030000}"/>
            </a:ext>
          </a:extLst>
        </xdr:cNvPr>
        <xdr:cNvSpPr txBox="1"/>
      </xdr:nvSpPr>
      <xdr:spPr>
        <a:xfrm>
          <a:off x="19310350" y="14283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59690</xdr:rowOff>
    </xdr:from>
    <xdr:ext cx="467995" cy="259080"/>
    <xdr:sp macro="" textlink="">
      <xdr:nvSpPr>
        <xdr:cNvPr id="831" name="n_4mainValue【消防施設】&#10;一人当たり面積">
          <a:extLst>
            <a:ext uri="{FF2B5EF4-FFF2-40B4-BE49-F238E27FC236}">
              <a16:creationId xmlns:a16="http://schemas.microsoft.com/office/drawing/2014/main" id="{00000000-0008-0000-1000-00003F030000}"/>
            </a:ext>
          </a:extLst>
        </xdr:cNvPr>
        <xdr:cNvSpPr txBox="1"/>
      </xdr:nvSpPr>
      <xdr:spPr>
        <a:xfrm>
          <a:off x="18421350" y="14290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10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1000-000041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1000-000042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1000-000043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1000-000044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1000-000045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1000-000046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40" name="テキスト ボックス 839">
          <a:extLst>
            <a:ext uri="{FF2B5EF4-FFF2-40B4-BE49-F238E27FC236}">
              <a16:creationId xmlns:a16="http://schemas.microsoft.com/office/drawing/2014/main" id="{00000000-0008-0000-1000-000048030000}"/>
            </a:ext>
          </a:extLst>
        </xdr:cNvPr>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1000-000049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2" name="テキスト ボックス 841">
          <a:extLst>
            <a:ext uri="{FF2B5EF4-FFF2-40B4-BE49-F238E27FC236}">
              <a16:creationId xmlns:a16="http://schemas.microsoft.com/office/drawing/2014/main" id="{00000000-0008-0000-1000-00004A030000}"/>
            </a:ext>
          </a:extLst>
        </xdr:cNvPr>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3" name="直線コネクタ 842">
          <a:extLst>
            <a:ext uri="{FF2B5EF4-FFF2-40B4-BE49-F238E27FC236}">
              <a16:creationId xmlns:a16="http://schemas.microsoft.com/office/drawing/2014/main" id="{00000000-0008-0000-1000-00004B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4" name="テキスト ボックス 843">
          <a:extLst>
            <a:ext uri="{FF2B5EF4-FFF2-40B4-BE49-F238E27FC236}">
              <a16:creationId xmlns:a16="http://schemas.microsoft.com/office/drawing/2014/main" id="{00000000-0008-0000-1000-00004C030000}"/>
            </a:ext>
          </a:extLst>
        </xdr:cNvPr>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5" name="直線コネクタ 844">
          <a:extLst>
            <a:ext uri="{FF2B5EF4-FFF2-40B4-BE49-F238E27FC236}">
              <a16:creationId xmlns:a16="http://schemas.microsoft.com/office/drawing/2014/main" id="{00000000-0008-0000-1000-00004D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6" name="テキスト ボックス 845">
          <a:extLst>
            <a:ext uri="{FF2B5EF4-FFF2-40B4-BE49-F238E27FC236}">
              <a16:creationId xmlns:a16="http://schemas.microsoft.com/office/drawing/2014/main" id="{00000000-0008-0000-1000-00004E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7" name="直線コネクタ 846">
          <a:extLst>
            <a:ext uri="{FF2B5EF4-FFF2-40B4-BE49-F238E27FC236}">
              <a16:creationId xmlns:a16="http://schemas.microsoft.com/office/drawing/2014/main" id="{00000000-0008-0000-1000-00004F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48" name="テキスト ボックス 847">
          <a:extLst>
            <a:ext uri="{FF2B5EF4-FFF2-40B4-BE49-F238E27FC236}">
              <a16:creationId xmlns:a16="http://schemas.microsoft.com/office/drawing/2014/main" id="{00000000-0008-0000-1000-000050030000}"/>
            </a:ext>
          </a:extLst>
        </xdr:cNvPr>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49" name="直線コネクタ 848">
          <a:extLst>
            <a:ext uri="{FF2B5EF4-FFF2-40B4-BE49-F238E27FC236}">
              <a16:creationId xmlns:a16="http://schemas.microsoft.com/office/drawing/2014/main" id="{00000000-0008-0000-1000-000051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854" name="テキスト ボックス 853">
          <a:extLst>
            <a:ext uri="{FF2B5EF4-FFF2-40B4-BE49-F238E27FC236}">
              <a16:creationId xmlns:a16="http://schemas.microsoft.com/office/drawing/2014/main" id="{00000000-0008-0000-1000-000056030000}"/>
            </a:ext>
          </a:extLst>
        </xdr:cNvPr>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1000-000058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50165</xdr:rowOff>
    </xdr:from>
    <xdr:to>
      <xdr:col>85</xdr:col>
      <xdr:colOff>126365</xdr:colOff>
      <xdr:row>109</xdr:row>
      <xdr:rowOff>25400</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flipV="1">
          <a:off x="16318865" y="1719516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29210</xdr:rowOff>
    </xdr:from>
    <xdr:ext cx="405130" cy="257175"/>
    <xdr:sp macro="" textlink="">
      <xdr:nvSpPr>
        <xdr:cNvPr id="858" name="【庁舎】&#10;有形固定資産減価償却率最小値テキスト">
          <a:extLst>
            <a:ext uri="{FF2B5EF4-FFF2-40B4-BE49-F238E27FC236}">
              <a16:creationId xmlns:a16="http://schemas.microsoft.com/office/drawing/2014/main" id="{00000000-0008-0000-1000-00005A030000}"/>
            </a:ext>
          </a:extLst>
        </xdr:cNvPr>
        <xdr:cNvSpPr txBox="1"/>
      </xdr:nvSpPr>
      <xdr:spPr>
        <a:xfrm>
          <a:off x="16357600" y="18717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25400</xdr:rowOff>
    </xdr:from>
    <xdr:to>
      <xdr:col>86</xdr:col>
      <xdr:colOff>25400</xdr:colOff>
      <xdr:row>109</xdr:row>
      <xdr:rowOff>25400</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6230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168275</xdr:rowOff>
    </xdr:from>
    <xdr:ext cx="340360" cy="257175"/>
    <xdr:sp macro="" textlink="">
      <xdr:nvSpPr>
        <xdr:cNvPr id="860" name="【庁舎】&#10;有形固定資産減価償却率最大値テキスト">
          <a:extLst>
            <a:ext uri="{FF2B5EF4-FFF2-40B4-BE49-F238E27FC236}">
              <a16:creationId xmlns:a16="http://schemas.microsoft.com/office/drawing/2014/main" id="{00000000-0008-0000-1000-00005C030000}"/>
            </a:ext>
          </a:extLst>
        </xdr:cNvPr>
        <xdr:cNvSpPr txBox="1"/>
      </xdr:nvSpPr>
      <xdr:spPr>
        <a:xfrm>
          <a:off x="16357600" y="1697037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50165</xdr:rowOff>
    </xdr:from>
    <xdr:to>
      <xdr:col>86</xdr:col>
      <xdr:colOff>25400</xdr:colOff>
      <xdr:row>100</xdr:row>
      <xdr:rowOff>50165</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6230600" y="1719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25400</xdr:rowOff>
    </xdr:from>
    <xdr:ext cx="405130" cy="259080"/>
    <xdr:sp macro="" textlink="">
      <xdr:nvSpPr>
        <xdr:cNvPr id="862" name="【庁舎】&#10;有形固定資産減価償却率平均値テキスト">
          <a:extLst>
            <a:ext uri="{FF2B5EF4-FFF2-40B4-BE49-F238E27FC236}">
              <a16:creationId xmlns:a16="http://schemas.microsoft.com/office/drawing/2014/main" id="{00000000-0008-0000-1000-00005E030000}"/>
            </a:ext>
          </a:extLst>
        </xdr:cNvPr>
        <xdr:cNvSpPr txBox="1"/>
      </xdr:nvSpPr>
      <xdr:spPr>
        <a:xfrm>
          <a:off x="16357600" y="178562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2540</xdr:rowOff>
    </xdr:from>
    <xdr:to>
      <xdr:col>85</xdr:col>
      <xdr:colOff>177800</xdr:colOff>
      <xdr:row>105</xdr:row>
      <xdr:rowOff>104140</xdr:rowOff>
    </xdr:to>
    <xdr:sp macro="" textlink="">
      <xdr:nvSpPr>
        <xdr:cNvPr id="863" name="フローチャート: 判断 862">
          <a:extLst>
            <a:ext uri="{FF2B5EF4-FFF2-40B4-BE49-F238E27FC236}">
              <a16:creationId xmlns:a16="http://schemas.microsoft.com/office/drawing/2014/main" id="{00000000-0008-0000-1000-00005F030000}"/>
            </a:ext>
          </a:extLst>
        </xdr:cNvPr>
        <xdr:cNvSpPr/>
      </xdr:nvSpPr>
      <xdr:spPr>
        <a:xfrm>
          <a:off x="16268700" y="1800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864" name="フローチャート: 判断 863">
          <a:extLst>
            <a:ext uri="{FF2B5EF4-FFF2-40B4-BE49-F238E27FC236}">
              <a16:creationId xmlns:a16="http://schemas.microsoft.com/office/drawing/2014/main" id="{00000000-0008-0000-1000-000060030000}"/>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134620</xdr:rowOff>
    </xdr:from>
    <xdr:to>
      <xdr:col>76</xdr:col>
      <xdr:colOff>165100</xdr:colOff>
      <xdr:row>105</xdr:row>
      <xdr:rowOff>64770</xdr:rowOff>
    </xdr:to>
    <xdr:sp macro="" textlink="">
      <xdr:nvSpPr>
        <xdr:cNvPr id="865" name="フローチャート: 判断 864">
          <a:extLst>
            <a:ext uri="{FF2B5EF4-FFF2-40B4-BE49-F238E27FC236}">
              <a16:creationId xmlns:a16="http://schemas.microsoft.com/office/drawing/2014/main" id="{00000000-0008-0000-1000-000061030000}"/>
            </a:ext>
          </a:extLst>
        </xdr:cNvPr>
        <xdr:cNvSpPr/>
      </xdr:nvSpPr>
      <xdr:spPr>
        <a:xfrm>
          <a:off x="14541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130175</xdr:rowOff>
    </xdr:from>
    <xdr:to>
      <xdr:col>72</xdr:col>
      <xdr:colOff>38100</xdr:colOff>
      <xdr:row>105</xdr:row>
      <xdr:rowOff>60325</xdr:rowOff>
    </xdr:to>
    <xdr:sp macro="" textlink="">
      <xdr:nvSpPr>
        <xdr:cNvPr id="866" name="フローチャート: 判断 865">
          <a:extLst>
            <a:ext uri="{FF2B5EF4-FFF2-40B4-BE49-F238E27FC236}">
              <a16:creationId xmlns:a16="http://schemas.microsoft.com/office/drawing/2014/main" id="{00000000-0008-0000-1000-000062030000}"/>
            </a:ext>
          </a:extLst>
        </xdr:cNvPr>
        <xdr:cNvSpPr/>
      </xdr:nvSpPr>
      <xdr:spPr>
        <a:xfrm>
          <a:off x="13652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170815</xdr:rowOff>
    </xdr:from>
    <xdr:to>
      <xdr:col>67</xdr:col>
      <xdr:colOff>101600</xdr:colOff>
      <xdr:row>105</xdr:row>
      <xdr:rowOff>100965</xdr:rowOff>
    </xdr:to>
    <xdr:sp macro="" textlink="">
      <xdr:nvSpPr>
        <xdr:cNvPr id="867" name="フローチャート: 判断 866">
          <a:extLst>
            <a:ext uri="{FF2B5EF4-FFF2-40B4-BE49-F238E27FC236}">
              <a16:creationId xmlns:a16="http://schemas.microsoft.com/office/drawing/2014/main" id="{00000000-0008-0000-1000-000063030000}"/>
            </a:ext>
          </a:extLst>
        </xdr:cNvPr>
        <xdr:cNvSpPr/>
      </xdr:nvSpPr>
      <xdr:spPr>
        <a:xfrm>
          <a:off x="12763500" y="1800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8" name="テキスト ボックス 867">
          <a:extLst>
            <a:ext uri="{FF2B5EF4-FFF2-40B4-BE49-F238E27FC236}">
              <a16:creationId xmlns:a16="http://schemas.microsoft.com/office/drawing/2014/main" id="{00000000-0008-0000-1000-000064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00000000-0008-0000-1000-000065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00000000-0008-0000-1000-000066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00000000-0008-0000-1000-000067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00000000-0008-0000-1000-000068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90805</xdr:rowOff>
    </xdr:from>
    <xdr:to>
      <xdr:col>85</xdr:col>
      <xdr:colOff>177800</xdr:colOff>
      <xdr:row>106</xdr:row>
      <xdr:rowOff>20955</xdr:rowOff>
    </xdr:to>
    <xdr:sp macro="" textlink="">
      <xdr:nvSpPr>
        <xdr:cNvPr id="873" name="楕円 872">
          <a:extLst>
            <a:ext uri="{FF2B5EF4-FFF2-40B4-BE49-F238E27FC236}">
              <a16:creationId xmlns:a16="http://schemas.microsoft.com/office/drawing/2014/main" id="{00000000-0008-0000-1000-000069030000}"/>
            </a:ext>
          </a:extLst>
        </xdr:cNvPr>
        <xdr:cNvSpPr/>
      </xdr:nvSpPr>
      <xdr:spPr>
        <a:xfrm>
          <a:off x="16268700" y="1809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69215</xdr:rowOff>
    </xdr:from>
    <xdr:ext cx="405130" cy="259080"/>
    <xdr:sp macro="" textlink="">
      <xdr:nvSpPr>
        <xdr:cNvPr id="874" name="【庁舎】&#10;有形固定資産減価償却率該当値テキスト">
          <a:extLst>
            <a:ext uri="{FF2B5EF4-FFF2-40B4-BE49-F238E27FC236}">
              <a16:creationId xmlns:a16="http://schemas.microsoft.com/office/drawing/2014/main" id="{00000000-0008-0000-1000-00006A030000}"/>
            </a:ext>
          </a:extLst>
        </xdr:cNvPr>
        <xdr:cNvSpPr txBox="1"/>
      </xdr:nvSpPr>
      <xdr:spPr>
        <a:xfrm>
          <a:off x="16357600" y="18071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92075</xdr:rowOff>
    </xdr:from>
    <xdr:to>
      <xdr:col>81</xdr:col>
      <xdr:colOff>101600</xdr:colOff>
      <xdr:row>106</xdr:row>
      <xdr:rowOff>22225</xdr:rowOff>
    </xdr:to>
    <xdr:sp macro="" textlink="">
      <xdr:nvSpPr>
        <xdr:cNvPr id="875" name="楕円 874">
          <a:extLst>
            <a:ext uri="{FF2B5EF4-FFF2-40B4-BE49-F238E27FC236}">
              <a16:creationId xmlns:a16="http://schemas.microsoft.com/office/drawing/2014/main" id="{00000000-0008-0000-1000-00006B030000}"/>
            </a:ext>
          </a:extLst>
        </xdr:cNvPr>
        <xdr:cNvSpPr/>
      </xdr:nvSpPr>
      <xdr:spPr>
        <a:xfrm>
          <a:off x="15430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141605</xdr:rowOff>
    </xdr:from>
    <xdr:to>
      <xdr:col>85</xdr:col>
      <xdr:colOff>127000</xdr:colOff>
      <xdr:row>105</xdr:row>
      <xdr:rowOff>143510</xdr:rowOff>
    </xdr:to>
    <xdr:cxnSp macro="">
      <xdr:nvCxnSpPr>
        <xdr:cNvPr id="876" name="直線コネクタ 875">
          <a:extLst>
            <a:ext uri="{FF2B5EF4-FFF2-40B4-BE49-F238E27FC236}">
              <a16:creationId xmlns:a16="http://schemas.microsoft.com/office/drawing/2014/main" id="{00000000-0008-0000-1000-00006C030000}"/>
            </a:ext>
          </a:extLst>
        </xdr:cNvPr>
        <xdr:cNvCxnSpPr/>
      </xdr:nvCxnSpPr>
      <xdr:spPr>
        <a:xfrm flipV="1">
          <a:off x="15481300" y="181438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164465</xdr:rowOff>
    </xdr:to>
    <xdr:sp macro="" textlink="">
      <xdr:nvSpPr>
        <xdr:cNvPr id="877" name="楕円 876">
          <a:extLst>
            <a:ext uri="{FF2B5EF4-FFF2-40B4-BE49-F238E27FC236}">
              <a16:creationId xmlns:a16="http://schemas.microsoft.com/office/drawing/2014/main" id="{00000000-0008-0000-1000-00006D030000}"/>
            </a:ext>
          </a:extLst>
        </xdr:cNvPr>
        <xdr:cNvSpPr/>
      </xdr:nvSpPr>
      <xdr:spPr>
        <a:xfrm>
          <a:off x="14541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113665</xdr:rowOff>
    </xdr:from>
    <xdr:to>
      <xdr:col>81</xdr:col>
      <xdr:colOff>50800</xdr:colOff>
      <xdr:row>105</xdr:row>
      <xdr:rowOff>143510</xdr:rowOff>
    </xdr:to>
    <xdr:cxnSp macro="">
      <xdr:nvCxnSpPr>
        <xdr:cNvPr id="878" name="直線コネクタ 877">
          <a:extLst>
            <a:ext uri="{FF2B5EF4-FFF2-40B4-BE49-F238E27FC236}">
              <a16:creationId xmlns:a16="http://schemas.microsoft.com/office/drawing/2014/main" id="{00000000-0008-0000-1000-00006E030000}"/>
            </a:ext>
          </a:extLst>
        </xdr:cNvPr>
        <xdr:cNvCxnSpPr/>
      </xdr:nvCxnSpPr>
      <xdr:spPr>
        <a:xfrm>
          <a:off x="14592300" y="181159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31750</xdr:rowOff>
    </xdr:from>
    <xdr:to>
      <xdr:col>72</xdr:col>
      <xdr:colOff>38100</xdr:colOff>
      <xdr:row>105</xdr:row>
      <xdr:rowOff>133350</xdr:rowOff>
    </xdr:to>
    <xdr:sp macro="" textlink="">
      <xdr:nvSpPr>
        <xdr:cNvPr id="879" name="楕円 878">
          <a:extLst>
            <a:ext uri="{FF2B5EF4-FFF2-40B4-BE49-F238E27FC236}">
              <a16:creationId xmlns:a16="http://schemas.microsoft.com/office/drawing/2014/main" id="{00000000-0008-0000-1000-00006F030000}"/>
            </a:ext>
          </a:extLst>
        </xdr:cNvPr>
        <xdr:cNvSpPr/>
      </xdr:nvSpPr>
      <xdr:spPr>
        <a:xfrm>
          <a:off x="13652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82550</xdr:rowOff>
    </xdr:from>
    <xdr:to>
      <xdr:col>76</xdr:col>
      <xdr:colOff>114300</xdr:colOff>
      <xdr:row>105</xdr:row>
      <xdr:rowOff>113665</xdr:rowOff>
    </xdr:to>
    <xdr:cxnSp macro="">
      <xdr:nvCxnSpPr>
        <xdr:cNvPr id="880" name="直線コネクタ 879">
          <a:extLst>
            <a:ext uri="{FF2B5EF4-FFF2-40B4-BE49-F238E27FC236}">
              <a16:creationId xmlns:a16="http://schemas.microsoft.com/office/drawing/2014/main" id="{00000000-0008-0000-1000-000070030000}"/>
            </a:ext>
          </a:extLst>
        </xdr:cNvPr>
        <xdr:cNvCxnSpPr/>
      </xdr:nvCxnSpPr>
      <xdr:spPr>
        <a:xfrm>
          <a:off x="13703300" y="180848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xdr:rowOff>
    </xdr:from>
    <xdr:to>
      <xdr:col>67</xdr:col>
      <xdr:colOff>101600</xdr:colOff>
      <xdr:row>105</xdr:row>
      <xdr:rowOff>102235</xdr:rowOff>
    </xdr:to>
    <xdr:sp macro="" textlink="">
      <xdr:nvSpPr>
        <xdr:cNvPr id="881" name="楕円 880">
          <a:extLst>
            <a:ext uri="{FF2B5EF4-FFF2-40B4-BE49-F238E27FC236}">
              <a16:creationId xmlns:a16="http://schemas.microsoft.com/office/drawing/2014/main" id="{00000000-0008-0000-1000-000071030000}"/>
            </a:ext>
          </a:extLst>
        </xdr:cNvPr>
        <xdr:cNvSpPr/>
      </xdr:nvSpPr>
      <xdr:spPr>
        <a:xfrm>
          <a:off x="12763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52070</xdr:rowOff>
    </xdr:from>
    <xdr:to>
      <xdr:col>71</xdr:col>
      <xdr:colOff>177800</xdr:colOff>
      <xdr:row>105</xdr:row>
      <xdr:rowOff>82550</xdr:rowOff>
    </xdr:to>
    <xdr:cxnSp macro="">
      <xdr:nvCxnSpPr>
        <xdr:cNvPr id="882" name="直線コネクタ 881">
          <a:extLst>
            <a:ext uri="{FF2B5EF4-FFF2-40B4-BE49-F238E27FC236}">
              <a16:creationId xmlns:a16="http://schemas.microsoft.com/office/drawing/2014/main" id="{00000000-0008-0000-1000-000072030000}"/>
            </a:ext>
          </a:extLst>
        </xdr:cNvPr>
        <xdr:cNvCxnSpPr/>
      </xdr:nvCxnSpPr>
      <xdr:spPr>
        <a:xfrm>
          <a:off x="12814300" y="1805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88265</xdr:rowOff>
    </xdr:from>
    <xdr:ext cx="405130" cy="257175"/>
    <xdr:sp macro="" textlink="">
      <xdr:nvSpPr>
        <xdr:cNvPr id="883" name="n_1aveValue【庁舎】&#10;有形固定資産減価償却率">
          <a:extLst>
            <a:ext uri="{FF2B5EF4-FFF2-40B4-BE49-F238E27FC236}">
              <a16:creationId xmlns:a16="http://schemas.microsoft.com/office/drawing/2014/main" id="{00000000-0008-0000-1000-000073030000}"/>
            </a:ext>
          </a:extLst>
        </xdr:cNvPr>
        <xdr:cNvSpPr txBox="1"/>
      </xdr:nvSpPr>
      <xdr:spPr>
        <a:xfrm>
          <a:off x="15266035" y="177476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81280</xdr:rowOff>
    </xdr:from>
    <xdr:ext cx="403225" cy="259080"/>
    <xdr:sp macro="" textlink="">
      <xdr:nvSpPr>
        <xdr:cNvPr id="884" name="n_2aveValue【庁舎】&#10;有形固定資産減価償却率">
          <a:extLst>
            <a:ext uri="{FF2B5EF4-FFF2-40B4-BE49-F238E27FC236}">
              <a16:creationId xmlns:a16="http://schemas.microsoft.com/office/drawing/2014/main" id="{00000000-0008-0000-1000-000074030000}"/>
            </a:ext>
          </a:extLst>
        </xdr:cNvPr>
        <xdr:cNvSpPr txBox="1"/>
      </xdr:nvSpPr>
      <xdr:spPr>
        <a:xfrm>
          <a:off x="14389735" y="17740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76835</xdr:rowOff>
    </xdr:from>
    <xdr:ext cx="403225" cy="257175"/>
    <xdr:sp macro="" textlink="">
      <xdr:nvSpPr>
        <xdr:cNvPr id="885" name="n_3aveValue【庁舎】&#10;有形固定資産減価償却率">
          <a:extLst>
            <a:ext uri="{FF2B5EF4-FFF2-40B4-BE49-F238E27FC236}">
              <a16:creationId xmlns:a16="http://schemas.microsoft.com/office/drawing/2014/main" id="{00000000-0008-0000-1000-000075030000}"/>
            </a:ext>
          </a:extLst>
        </xdr:cNvPr>
        <xdr:cNvSpPr txBox="1"/>
      </xdr:nvSpPr>
      <xdr:spPr>
        <a:xfrm>
          <a:off x="13500735" y="177361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117475</xdr:rowOff>
    </xdr:from>
    <xdr:ext cx="403225" cy="259080"/>
    <xdr:sp macro="" textlink="">
      <xdr:nvSpPr>
        <xdr:cNvPr id="886" name="n_4aveValue【庁舎】&#10;有形固定資産減価償却率">
          <a:extLst>
            <a:ext uri="{FF2B5EF4-FFF2-40B4-BE49-F238E27FC236}">
              <a16:creationId xmlns:a16="http://schemas.microsoft.com/office/drawing/2014/main" id="{00000000-0008-0000-1000-000076030000}"/>
            </a:ext>
          </a:extLst>
        </xdr:cNvPr>
        <xdr:cNvSpPr txBox="1"/>
      </xdr:nvSpPr>
      <xdr:spPr>
        <a:xfrm>
          <a:off x="12611735" y="17776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13335</xdr:rowOff>
    </xdr:from>
    <xdr:ext cx="405130" cy="259080"/>
    <xdr:sp macro="" textlink="">
      <xdr:nvSpPr>
        <xdr:cNvPr id="887" name="n_1mainValue【庁舎】&#10;有形固定資産減価償却率">
          <a:extLst>
            <a:ext uri="{FF2B5EF4-FFF2-40B4-BE49-F238E27FC236}">
              <a16:creationId xmlns:a16="http://schemas.microsoft.com/office/drawing/2014/main" id="{00000000-0008-0000-1000-000077030000}"/>
            </a:ext>
          </a:extLst>
        </xdr:cNvPr>
        <xdr:cNvSpPr txBox="1"/>
      </xdr:nvSpPr>
      <xdr:spPr>
        <a:xfrm>
          <a:off x="15266035" y="1818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155575</xdr:rowOff>
    </xdr:from>
    <xdr:ext cx="403225" cy="257175"/>
    <xdr:sp macro="" textlink="">
      <xdr:nvSpPr>
        <xdr:cNvPr id="888" name="n_2mainValue【庁舎】&#10;有形固定資産減価償却率">
          <a:extLst>
            <a:ext uri="{FF2B5EF4-FFF2-40B4-BE49-F238E27FC236}">
              <a16:creationId xmlns:a16="http://schemas.microsoft.com/office/drawing/2014/main" id="{00000000-0008-0000-1000-000078030000}"/>
            </a:ext>
          </a:extLst>
        </xdr:cNvPr>
        <xdr:cNvSpPr txBox="1"/>
      </xdr:nvSpPr>
      <xdr:spPr>
        <a:xfrm>
          <a:off x="14389735" y="181578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124460</xdr:rowOff>
    </xdr:from>
    <xdr:ext cx="403225" cy="259080"/>
    <xdr:sp macro="" textlink="">
      <xdr:nvSpPr>
        <xdr:cNvPr id="889" name="n_3mainValue【庁舎】&#10;有形固定資産減価償却率">
          <a:extLst>
            <a:ext uri="{FF2B5EF4-FFF2-40B4-BE49-F238E27FC236}">
              <a16:creationId xmlns:a16="http://schemas.microsoft.com/office/drawing/2014/main" id="{00000000-0008-0000-1000-000079030000}"/>
            </a:ext>
          </a:extLst>
        </xdr:cNvPr>
        <xdr:cNvSpPr txBox="1"/>
      </xdr:nvSpPr>
      <xdr:spPr>
        <a:xfrm>
          <a:off x="13500735" y="1812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93345</xdr:rowOff>
    </xdr:from>
    <xdr:ext cx="403225" cy="259080"/>
    <xdr:sp macro="" textlink="">
      <xdr:nvSpPr>
        <xdr:cNvPr id="890" name="n_4mainValue【庁舎】&#10;有形固定資産減価償却率">
          <a:extLst>
            <a:ext uri="{FF2B5EF4-FFF2-40B4-BE49-F238E27FC236}">
              <a16:creationId xmlns:a16="http://schemas.microsoft.com/office/drawing/2014/main" id="{00000000-0008-0000-1000-00007A030000}"/>
            </a:ext>
          </a:extLst>
        </xdr:cNvPr>
        <xdr:cNvSpPr txBox="1"/>
      </xdr:nvSpPr>
      <xdr:spPr>
        <a:xfrm>
          <a:off x="12611735" y="18095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10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1000-00007C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1000-00007D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1000-00007E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1000-00007F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1000-000080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1000-000081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899" name="テキスト ボックス 898">
          <a:extLst>
            <a:ext uri="{FF2B5EF4-FFF2-40B4-BE49-F238E27FC236}">
              <a16:creationId xmlns:a16="http://schemas.microsoft.com/office/drawing/2014/main" id="{00000000-0008-0000-1000-000083030000}"/>
            </a:ext>
          </a:extLst>
        </xdr:cNvPr>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1000-000084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1" name="直線コネクタ 900">
          <a:extLst>
            <a:ext uri="{FF2B5EF4-FFF2-40B4-BE49-F238E27FC236}">
              <a16:creationId xmlns:a16="http://schemas.microsoft.com/office/drawing/2014/main" id="{00000000-0008-0000-1000-000085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2" name="テキスト ボックス 901">
          <a:extLst>
            <a:ext uri="{FF2B5EF4-FFF2-40B4-BE49-F238E27FC236}">
              <a16:creationId xmlns:a16="http://schemas.microsoft.com/office/drawing/2014/main" id="{00000000-0008-0000-1000-000086030000}"/>
            </a:ext>
          </a:extLst>
        </xdr:cNvPr>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3" name="直線コネクタ 902">
          <a:extLst>
            <a:ext uri="{FF2B5EF4-FFF2-40B4-BE49-F238E27FC236}">
              <a16:creationId xmlns:a16="http://schemas.microsoft.com/office/drawing/2014/main" id="{00000000-0008-0000-1000-000087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4" name="テキスト ボックス 903">
          <a:extLst>
            <a:ext uri="{FF2B5EF4-FFF2-40B4-BE49-F238E27FC236}">
              <a16:creationId xmlns:a16="http://schemas.microsoft.com/office/drawing/2014/main" id="{00000000-0008-0000-1000-000088030000}"/>
            </a:ext>
          </a:extLst>
        </xdr:cNvPr>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5" name="直線コネクタ 904">
          <a:extLst>
            <a:ext uri="{FF2B5EF4-FFF2-40B4-BE49-F238E27FC236}">
              <a16:creationId xmlns:a16="http://schemas.microsoft.com/office/drawing/2014/main" id="{00000000-0008-0000-1000-000089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08" name="テキスト ボックス 907">
          <a:extLst>
            <a:ext uri="{FF2B5EF4-FFF2-40B4-BE49-F238E27FC236}">
              <a16:creationId xmlns:a16="http://schemas.microsoft.com/office/drawing/2014/main" id="{00000000-0008-0000-1000-00008C030000}"/>
            </a:ext>
          </a:extLst>
        </xdr:cNvPr>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09" name="直線コネクタ 908">
          <a:extLst>
            <a:ext uri="{FF2B5EF4-FFF2-40B4-BE49-F238E27FC236}">
              <a16:creationId xmlns:a16="http://schemas.microsoft.com/office/drawing/2014/main" id="{00000000-0008-0000-1000-00008D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10" name="テキスト ボックス 909">
          <a:extLst>
            <a:ext uri="{FF2B5EF4-FFF2-40B4-BE49-F238E27FC236}">
              <a16:creationId xmlns:a16="http://schemas.microsoft.com/office/drawing/2014/main" id="{00000000-0008-0000-1000-00008E030000}"/>
            </a:ext>
          </a:extLst>
        </xdr:cNvPr>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00000000-0008-0000-1000-000093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34925</xdr:rowOff>
    </xdr:from>
    <xdr:to>
      <xdr:col>116</xdr:col>
      <xdr:colOff>62865</xdr:colOff>
      <xdr:row>107</xdr:row>
      <xdr:rowOff>154940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flipV="1">
          <a:off x="22160865" y="17179925"/>
          <a:ext cx="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158750</xdr:rowOff>
    </xdr:from>
    <xdr:ext cx="469900" cy="259080"/>
    <xdr:sp macro="" textlink="">
      <xdr:nvSpPr>
        <xdr:cNvPr id="917" name="【庁舎】&#10;一人当たり面積最小値テキスト">
          <a:extLst>
            <a:ext uri="{FF2B5EF4-FFF2-40B4-BE49-F238E27FC236}">
              <a16:creationId xmlns:a16="http://schemas.microsoft.com/office/drawing/2014/main" id="{00000000-0008-0000-1000-000095030000}"/>
            </a:ext>
          </a:extLst>
        </xdr:cNvPr>
        <xdr:cNvSpPr txBox="1"/>
      </xdr:nvSpPr>
      <xdr:spPr>
        <a:xfrm>
          <a:off x="22199600" y="18503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0.205</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154940</xdr:rowOff>
    </xdr:from>
    <xdr:to>
      <xdr:col>116</xdr:col>
      <xdr:colOff>152400</xdr:colOff>
      <xdr:row>107</xdr:row>
      <xdr:rowOff>154940</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22072600" y="18500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153035</xdr:rowOff>
    </xdr:from>
    <xdr:ext cx="469900" cy="259080"/>
    <xdr:sp macro="" textlink="">
      <xdr:nvSpPr>
        <xdr:cNvPr id="919" name="【庁舎】&#10;一人当たり面積最大値テキスト">
          <a:extLst>
            <a:ext uri="{FF2B5EF4-FFF2-40B4-BE49-F238E27FC236}">
              <a16:creationId xmlns:a16="http://schemas.microsoft.com/office/drawing/2014/main" id="{00000000-0008-0000-1000-000097030000}"/>
            </a:ext>
          </a:extLst>
        </xdr:cNvPr>
        <xdr:cNvSpPr txBox="1"/>
      </xdr:nvSpPr>
      <xdr:spPr>
        <a:xfrm>
          <a:off x="2219960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34925</xdr:rowOff>
    </xdr:from>
    <xdr:to>
      <xdr:col>116</xdr:col>
      <xdr:colOff>152400</xdr:colOff>
      <xdr:row>100</xdr:row>
      <xdr:rowOff>34925</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a:off x="22072600" y="17179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12065</xdr:rowOff>
    </xdr:from>
    <xdr:ext cx="469900" cy="259080"/>
    <xdr:sp macro="" textlink="">
      <xdr:nvSpPr>
        <xdr:cNvPr id="921" name="【庁舎】&#10;一人当たり面積平均値テキスト">
          <a:extLst>
            <a:ext uri="{FF2B5EF4-FFF2-40B4-BE49-F238E27FC236}">
              <a16:creationId xmlns:a16="http://schemas.microsoft.com/office/drawing/2014/main" id="{00000000-0008-0000-1000-000099030000}"/>
            </a:ext>
          </a:extLst>
        </xdr:cNvPr>
        <xdr:cNvSpPr txBox="1"/>
      </xdr:nvSpPr>
      <xdr:spPr>
        <a:xfrm>
          <a:off x="22199600" y="180143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33655</xdr:rowOff>
    </xdr:from>
    <xdr:to>
      <xdr:col>116</xdr:col>
      <xdr:colOff>114300</xdr:colOff>
      <xdr:row>105</xdr:row>
      <xdr:rowOff>135255</xdr:rowOff>
    </xdr:to>
    <xdr:sp macro="" textlink="">
      <xdr:nvSpPr>
        <xdr:cNvPr id="922" name="フローチャート: 判断 921">
          <a:extLst>
            <a:ext uri="{FF2B5EF4-FFF2-40B4-BE49-F238E27FC236}">
              <a16:creationId xmlns:a16="http://schemas.microsoft.com/office/drawing/2014/main" id="{00000000-0008-0000-1000-00009A030000}"/>
            </a:ext>
          </a:extLst>
        </xdr:cNvPr>
        <xdr:cNvSpPr/>
      </xdr:nvSpPr>
      <xdr:spPr>
        <a:xfrm>
          <a:off x="22110700" y="1803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923" name="フローチャート: 判断 922">
          <a:extLst>
            <a:ext uri="{FF2B5EF4-FFF2-40B4-BE49-F238E27FC236}">
              <a16:creationId xmlns:a16="http://schemas.microsoft.com/office/drawing/2014/main" id="{00000000-0008-0000-1000-00009B03000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67310</xdr:rowOff>
    </xdr:from>
    <xdr:to>
      <xdr:col>107</xdr:col>
      <xdr:colOff>101600</xdr:colOff>
      <xdr:row>105</xdr:row>
      <xdr:rowOff>168910</xdr:rowOff>
    </xdr:to>
    <xdr:sp macro="" textlink="">
      <xdr:nvSpPr>
        <xdr:cNvPr id="924" name="フローチャート: 判断 923">
          <a:extLst>
            <a:ext uri="{FF2B5EF4-FFF2-40B4-BE49-F238E27FC236}">
              <a16:creationId xmlns:a16="http://schemas.microsoft.com/office/drawing/2014/main" id="{00000000-0008-0000-1000-00009C030000}"/>
            </a:ext>
          </a:extLst>
        </xdr:cNvPr>
        <xdr:cNvSpPr/>
      </xdr:nvSpPr>
      <xdr:spPr>
        <a:xfrm>
          <a:off x="20383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925" name="フローチャート: 判断 924">
          <a:extLst>
            <a:ext uri="{FF2B5EF4-FFF2-40B4-BE49-F238E27FC236}">
              <a16:creationId xmlns:a16="http://schemas.microsoft.com/office/drawing/2014/main" id="{00000000-0008-0000-1000-00009D030000}"/>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54610</xdr:rowOff>
    </xdr:from>
    <xdr:to>
      <xdr:col>98</xdr:col>
      <xdr:colOff>38100</xdr:colOff>
      <xdr:row>106</xdr:row>
      <xdr:rowOff>156210</xdr:rowOff>
    </xdr:to>
    <xdr:sp macro="" textlink="">
      <xdr:nvSpPr>
        <xdr:cNvPr id="926" name="フローチャート: 判断 925">
          <a:extLst>
            <a:ext uri="{FF2B5EF4-FFF2-40B4-BE49-F238E27FC236}">
              <a16:creationId xmlns:a16="http://schemas.microsoft.com/office/drawing/2014/main" id="{00000000-0008-0000-1000-00009E030000}"/>
            </a:ext>
          </a:extLst>
        </xdr:cNvPr>
        <xdr:cNvSpPr/>
      </xdr:nvSpPr>
      <xdr:spPr>
        <a:xfrm>
          <a:off x="186055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00000000-0008-0000-1000-00009F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00000000-0008-0000-1000-0000A0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9" name="テキスト ボックス 928">
          <a:extLst>
            <a:ext uri="{FF2B5EF4-FFF2-40B4-BE49-F238E27FC236}">
              <a16:creationId xmlns:a16="http://schemas.microsoft.com/office/drawing/2014/main" id="{00000000-0008-0000-1000-0000A1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0" name="テキスト ボックス 929">
          <a:extLst>
            <a:ext uri="{FF2B5EF4-FFF2-40B4-BE49-F238E27FC236}">
              <a16:creationId xmlns:a16="http://schemas.microsoft.com/office/drawing/2014/main" id="{00000000-0008-0000-1000-0000A2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00000000-0008-0000-1000-0000A3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100</xdr:row>
      <xdr:rowOff>39370</xdr:rowOff>
    </xdr:from>
    <xdr:to>
      <xdr:col>116</xdr:col>
      <xdr:colOff>114300</xdr:colOff>
      <xdr:row>100</xdr:row>
      <xdr:rowOff>140970</xdr:rowOff>
    </xdr:to>
    <xdr:sp macro="" textlink="">
      <xdr:nvSpPr>
        <xdr:cNvPr id="932" name="楕円 931">
          <a:extLst>
            <a:ext uri="{FF2B5EF4-FFF2-40B4-BE49-F238E27FC236}">
              <a16:creationId xmlns:a16="http://schemas.microsoft.com/office/drawing/2014/main" id="{00000000-0008-0000-1000-0000A4030000}"/>
            </a:ext>
          </a:extLst>
        </xdr:cNvPr>
        <xdr:cNvSpPr/>
      </xdr:nvSpPr>
      <xdr:spPr>
        <a:xfrm>
          <a:off x="22110700" y="1718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125730</xdr:rowOff>
    </xdr:from>
    <xdr:ext cx="469900" cy="259080"/>
    <xdr:sp macro="" textlink="">
      <xdr:nvSpPr>
        <xdr:cNvPr id="933" name="【庁舎】&#10;一人当たり面積該当値テキスト">
          <a:extLst>
            <a:ext uri="{FF2B5EF4-FFF2-40B4-BE49-F238E27FC236}">
              <a16:creationId xmlns:a16="http://schemas.microsoft.com/office/drawing/2014/main" id="{00000000-0008-0000-1000-0000A5030000}"/>
            </a:ext>
          </a:extLst>
        </xdr:cNvPr>
        <xdr:cNvSpPr txBox="1"/>
      </xdr:nvSpPr>
      <xdr:spPr>
        <a:xfrm>
          <a:off x="22199600" y="1709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100</xdr:row>
      <xdr:rowOff>93980</xdr:rowOff>
    </xdr:from>
    <xdr:to>
      <xdr:col>112</xdr:col>
      <xdr:colOff>38100</xdr:colOff>
      <xdr:row>101</xdr:row>
      <xdr:rowOff>24130</xdr:rowOff>
    </xdr:to>
    <xdr:sp macro="" textlink="">
      <xdr:nvSpPr>
        <xdr:cNvPr id="934" name="楕円 933">
          <a:extLst>
            <a:ext uri="{FF2B5EF4-FFF2-40B4-BE49-F238E27FC236}">
              <a16:creationId xmlns:a16="http://schemas.microsoft.com/office/drawing/2014/main" id="{00000000-0008-0000-1000-0000A6030000}"/>
            </a:ext>
          </a:extLst>
        </xdr:cNvPr>
        <xdr:cNvSpPr/>
      </xdr:nvSpPr>
      <xdr:spPr>
        <a:xfrm>
          <a:off x="2127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90170</xdr:rowOff>
    </xdr:from>
    <xdr:to>
      <xdr:col>116</xdr:col>
      <xdr:colOff>63500</xdr:colOff>
      <xdr:row>100</xdr:row>
      <xdr:rowOff>144780</xdr:rowOff>
    </xdr:to>
    <xdr:cxnSp macro="">
      <xdr:nvCxnSpPr>
        <xdr:cNvPr id="935" name="直線コネクタ 934">
          <a:extLst>
            <a:ext uri="{FF2B5EF4-FFF2-40B4-BE49-F238E27FC236}">
              <a16:creationId xmlns:a16="http://schemas.microsoft.com/office/drawing/2014/main" id="{00000000-0008-0000-1000-0000A7030000}"/>
            </a:ext>
          </a:extLst>
        </xdr:cNvPr>
        <xdr:cNvCxnSpPr/>
      </xdr:nvCxnSpPr>
      <xdr:spPr>
        <a:xfrm flipV="1">
          <a:off x="21323300" y="1723517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137795</xdr:rowOff>
    </xdr:from>
    <xdr:to>
      <xdr:col>107</xdr:col>
      <xdr:colOff>101600</xdr:colOff>
      <xdr:row>101</xdr:row>
      <xdr:rowOff>67945</xdr:rowOff>
    </xdr:to>
    <xdr:sp macro="" textlink="">
      <xdr:nvSpPr>
        <xdr:cNvPr id="936" name="楕円 935">
          <a:extLst>
            <a:ext uri="{FF2B5EF4-FFF2-40B4-BE49-F238E27FC236}">
              <a16:creationId xmlns:a16="http://schemas.microsoft.com/office/drawing/2014/main" id="{00000000-0008-0000-1000-0000A8030000}"/>
            </a:ext>
          </a:extLst>
        </xdr:cNvPr>
        <xdr:cNvSpPr/>
      </xdr:nvSpPr>
      <xdr:spPr>
        <a:xfrm>
          <a:off x="2038350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144780</xdr:rowOff>
    </xdr:from>
    <xdr:to>
      <xdr:col>111</xdr:col>
      <xdr:colOff>177800</xdr:colOff>
      <xdr:row>101</xdr:row>
      <xdr:rowOff>17780</xdr:rowOff>
    </xdr:to>
    <xdr:cxnSp macro="">
      <xdr:nvCxnSpPr>
        <xdr:cNvPr id="937" name="直線コネクタ 936">
          <a:extLst>
            <a:ext uri="{FF2B5EF4-FFF2-40B4-BE49-F238E27FC236}">
              <a16:creationId xmlns:a16="http://schemas.microsoft.com/office/drawing/2014/main" id="{00000000-0008-0000-1000-0000A9030000}"/>
            </a:ext>
          </a:extLst>
        </xdr:cNvPr>
        <xdr:cNvCxnSpPr/>
      </xdr:nvCxnSpPr>
      <xdr:spPr>
        <a:xfrm flipV="1">
          <a:off x="20434300" y="172897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4445</xdr:rowOff>
    </xdr:from>
    <xdr:to>
      <xdr:col>102</xdr:col>
      <xdr:colOff>165100</xdr:colOff>
      <xdr:row>101</xdr:row>
      <xdr:rowOff>106045</xdr:rowOff>
    </xdr:to>
    <xdr:sp macro="" textlink="">
      <xdr:nvSpPr>
        <xdr:cNvPr id="938" name="楕円 937">
          <a:extLst>
            <a:ext uri="{FF2B5EF4-FFF2-40B4-BE49-F238E27FC236}">
              <a16:creationId xmlns:a16="http://schemas.microsoft.com/office/drawing/2014/main" id="{00000000-0008-0000-1000-0000AA030000}"/>
            </a:ext>
          </a:extLst>
        </xdr:cNvPr>
        <xdr:cNvSpPr/>
      </xdr:nvSpPr>
      <xdr:spPr>
        <a:xfrm>
          <a:off x="19494500" y="1732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17780</xdr:rowOff>
    </xdr:from>
    <xdr:to>
      <xdr:col>107</xdr:col>
      <xdr:colOff>50800</xdr:colOff>
      <xdr:row>101</xdr:row>
      <xdr:rowOff>55245</xdr:rowOff>
    </xdr:to>
    <xdr:cxnSp macro="">
      <xdr:nvCxnSpPr>
        <xdr:cNvPr id="939" name="直線コネクタ 938">
          <a:extLst>
            <a:ext uri="{FF2B5EF4-FFF2-40B4-BE49-F238E27FC236}">
              <a16:creationId xmlns:a16="http://schemas.microsoft.com/office/drawing/2014/main" id="{00000000-0008-0000-1000-0000AB030000}"/>
            </a:ext>
          </a:extLst>
        </xdr:cNvPr>
        <xdr:cNvCxnSpPr/>
      </xdr:nvCxnSpPr>
      <xdr:spPr>
        <a:xfrm flipV="1">
          <a:off x="19545300" y="173342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48895</xdr:rowOff>
    </xdr:from>
    <xdr:to>
      <xdr:col>98</xdr:col>
      <xdr:colOff>38100</xdr:colOff>
      <xdr:row>101</xdr:row>
      <xdr:rowOff>150495</xdr:rowOff>
    </xdr:to>
    <xdr:sp macro="" textlink="">
      <xdr:nvSpPr>
        <xdr:cNvPr id="940" name="楕円 939">
          <a:extLst>
            <a:ext uri="{FF2B5EF4-FFF2-40B4-BE49-F238E27FC236}">
              <a16:creationId xmlns:a16="http://schemas.microsoft.com/office/drawing/2014/main" id="{00000000-0008-0000-1000-0000AC030000}"/>
            </a:ext>
          </a:extLst>
        </xdr:cNvPr>
        <xdr:cNvSpPr/>
      </xdr:nvSpPr>
      <xdr:spPr>
        <a:xfrm>
          <a:off x="18605500" y="173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55245</xdr:rowOff>
    </xdr:from>
    <xdr:to>
      <xdr:col>102</xdr:col>
      <xdr:colOff>114300</xdr:colOff>
      <xdr:row>101</xdr:row>
      <xdr:rowOff>99695</xdr:rowOff>
    </xdr:to>
    <xdr:cxnSp macro="">
      <xdr:nvCxnSpPr>
        <xdr:cNvPr id="941" name="直線コネクタ 940">
          <a:extLst>
            <a:ext uri="{FF2B5EF4-FFF2-40B4-BE49-F238E27FC236}">
              <a16:creationId xmlns:a16="http://schemas.microsoft.com/office/drawing/2014/main" id="{00000000-0008-0000-1000-0000AD030000}"/>
            </a:ext>
          </a:extLst>
        </xdr:cNvPr>
        <xdr:cNvCxnSpPr/>
      </xdr:nvCxnSpPr>
      <xdr:spPr>
        <a:xfrm flipV="1">
          <a:off x="18656300" y="173716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144780</xdr:rowOff>
    </xdr:from>
    <xdr:ext cx="469900" cy="257175"/>
    <xdr:sp macro="" textlink="">
      <xdr:nvSpPr>
        <xdr:cNvPr id="942" name="n_1aveValue【庁舎】&#10;一人当たり面積">
          <a:extLst>
            <a:ext uri="{FF2B5EF4-FFF2-40B4-BE49-F238E27FC236}">
              <a16:creationId xmlns:a16="http://schemas.microsoft.com/office/drawing/2014/main" id="{00000000-0008-0000-1000-0000AE030000}"/>
            </a:ext>
          </a:extLst>
        </xdr:cNvPr>
        <xdr:cNvSpPr txBox="1"/>
      </xdr:nvSpPr>
      <xdr:spPr>
        <a:xfrm>
          <a:off x="21075650" y="18147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160020</xdr:rowOff>
    </xdr:from>
    <xdr:ext cx="467995" cy="259080"/>
    <xdr:sp macro="" textlink="">
      <xdr:nvSpPr>
        <xdr:cNvPr id="943" name="n_2aveValue【庁舎】&#10;一人当たり面積">
          <a:extLst>
            <a:ext uri="{FF2B5EF4-FFF2-40B4-BE49-F238E27FC236}">
              <a16:creationId xmlns:a16="http://schemas.microsoft.com/office/drawing/2014/main" id="{00000000-0008-0000-1000-0000AF030000}"/>
            </a:ext>
          </a:extLst>
        </xdr:cNvPr>
        <xdr:cNvSpPr txBox="1"/>
      </xdr:nvSpPr>
      <xdr:spPr>
        <a:xfrm>
          <a:off x="20199350" y="18162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144780</xdr:rowOff>
    </xdr:from>
    <xdr:ext cx="467995" cy="257175"/>
    <xdr:sp macro="" textlink="">
      <xdr:nvSpPr>
        <xdr:cNvPr id="944" name="n_3aveValue【庁舎】&#10;一人当たり面積">
          <a:extLst>
            <a:ext uri="{FF2B5EF4-FFF2-40B4-BE49-F238E27FC236}">
              <a16:creationId xmlns:a16="http://schemas.microsoft.com/office/drawing/2014/main" id="{00000000-0008-0000-1000-0000B0030000}"/>
            </a:ext>
          </a:extLst>
        </xdr:cNvPr>
        <xdr:cNvSpPr txBox="1"/>
      </xdr:nvSpPr>
      <xdr:spPr>
        <a:xfrm>
          <a:off x="19310350" y="18147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147320</xdr:rowOff>
    </xdr:from>
    <xdr:ext cx="467995" cy="259080"/>
    <xdr:sp macro="" textlink="">
      <xdr:nvSpPr>
        <xdr:cNvPr id="945" name="n_4aveValue【庁舎】&#10;一人当たり面積">
          <a:extLst>
            <a:ext uri="{FF2B5EF4-FFF2-40B4-BE49-F238E27FC236}">
              <a16:creationId xmlns:a16="http://schemas.microsoft.com/office/drawing/2014/main" id="{00000000-0008-0000-1000-0000B1030000}"/>
            </a:ext>
          </a:extLst>
        </xdr:cNvPr>
        <xdr:cNvSpPr txBox="1"/>
      </xdr:nvSpPr>
      <xdr:spPr>
        <a:xfrm>
          <a:off x="18421350" y="18321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99</xdr:row>
      <xdr:rowOff>40640</xdr:rowOff>
    </xdr:from>
    <xdr:ext cx="469900" cy="257175"/>
    <xdr:sp macro="" textlink="">
      <xdr:nvSpPr>
        <xdr:cNvPr id="946" name="n_1mainValue【庁舎】&#10;一人当たり面積">
          <a:extLst>
            <a:ext uri="{FF2B5EF4-FFF2-40B4-BE49-F238E27FC236}">
              <a16:creationId xmlns:a16="http://schemas.microsoft.com/office/drawing/2014/main" id="{00000000-0008-0000-1000-0000B2030000}"/>
            </a:ext>
          </a:extLst>
        </xdr:cNvPr>
        <xdr:cNvSpPr txBox="1"/>
      </xdr:nvSpPr>
      <xdr:spPr>
        <a:xfrm>
          <a:off x="21075650" y="17014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99</xdr:row>
      <xdr:rowOff>84455</xdr:rowOff>
    </xdr:from>
    <xdr:ext cx="467995" cy="259080"/>
    <xdr:sp macro="" textlink="">
      <xdr:nvSpPr>
        <xdr:cNvPr id="947" name="n_2mainValue【庁舎】&#10;一人当たり面積">
          <a:extLst>
            <a:ext uri="{FF2B5EF4-FFF2-40B4-BE49-F238E27FC236}">
              <a16:creationId xmlns:a16="http://schemas.microsoft.com/office/drawing/2014/main" id="{00000000-0008-0000-1000-0000B3030000}"/>
            </a:ext>
          </a:extLst>
        </xdr:cNvPr>
        <xdr:cNvSpPr txBox="1"/>
      </xdr:nvSpPr>
      <xdr:spPr>
        <a:xfrm>
          <a:off x="20199350" y="17058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99</xdr:row>
      <xdr:rowOff>122555</xdr:rowOff>
    </xdr:from>
    <xdr:ext cx="467995" cy="257175"/>
    <xdr:sp macro="" textlink="">
      <xdr:nvSpPr>
        <xdr:cNvPr id="948" name="n_3mainValue【庁舎】&#10;一人当たり面積">
          <a:extLst>
            <a:ext uri="{FF2B5EF4-FFF2-40B4-BE49-F238E27FC236}">
              <a16:creationId xmlns:a16="http://schemas.microsoft.com/office/drawing/2014/main" id="{00000000-0008-0000-1000-0000B4030000}"/>
            </a:ext>
          </a:extLst>
        </xdr:cNvPr>
        <xdr:cNvSpPr txBox="1"/>
      </xdr:nvSpPr>
      <xdr:spPr>
        <a:xfrm>
          <a:off x="19310350" y="170961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99</xdr:row>
      <xdr:rowOff>167005</xdr:rowOff>
    </xdr:from>
    <xdr:ext cx="467995" cy="257175"/>
    <xdr:sp macro="" textlink="">
      <xdr:nvSpPr>
        <xdr:cNvPr id="949" name="n_4mainValue【庁舎】&#10;一人当たり面積">
          <a:extLst>
            <a:ext uri="{FF2B5EF4-FFF2-40B4-BE49-F238E27FC236}">
              <a16:creationId xmlns:a16="http://schemas.microsoft.com/office/drawing/2014/main" id="{00000000-0008-0000-1000-0000B5030000}"/>
            </a:ext>
          </a:extLst>
        </xdr:cNvPr>
        <xdr:cNvSpPr txBox="1"/>
      </xdr:nvSpPr>
      <xdr:spPr>
        <a:xfrm>
          <a:off x="18421350" y="171405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10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1000-0000B7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1000-0000B8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300">
              <a:latin typeface="ＭＳ Ｐゴシック"/>
              <a:ea typeface="ＭＳ Ｐゴシック"/>
            </a:rPr>
            <a:t>【</a:t>
          </a:r>
          <a:r>
            <a:rPr kumimoji="1" lang="ja-JP" altLang="en-US" sz="1300">
              <a:latin typeface="ＭＳ Ｐゴシック"/>
              <a:ea typeface="ＭＳ Ｐゴシック"/>
            </a:rPr>
            <a:t>図書館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については、公民館図書室であったため、公民館へ数値を統合した。</a:t>
          </a:r>
          <a:r>
            <a:rPr kumimoji="1" lang="en-US" altLang="ja-JP" sz="1300">
              <a:latin typeface="ＭＳ Ｐゴシック"/>
              <a:ea typeface="ＭＳ Ｐゴシック"/>
            </a:rPr>
            <a:t>【</a:t>
          </a:r>
          <a:r>
            <a:rPr kumimoji="1" lang="ja-JP" altLang="en-US" sz="1300">
              <a:latin typeface="ＭＳ Ｐゴシック"/>
              <a:ea typeface="ＭＳ Ｐゴシック"/>
            </a:rPr>
            <a:t>体育館・プール</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については、類似団体内平均値を１５．０ポイント上回っており、旧小中学校体育館を社会体育施設として利用しているため老朽化が進んでおり、人口一人当たりの面積についても大きくなっている。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福祉施設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については、類似団体内平均値と同率となっている。人口一人当たりの面積については、当町の面積が広く、施設数が多いことが影響している。</a:t>
          </a:r>
          <a:r>
            <a:rPr kumimoji="1" lang="en-US" altLang="ja-JP" sz="1300">
              <a:latin typeface="ＭＳ Ｐゴシック"/>
              <a:ea typeface="ＭＳ Ｐゴシック"/>
            </a:rPr>
            <a:t>【</a:t>
          </a:r>
          <a:r>
            <a:rPr kumimoji="1" lang="ja-JP" altLang="en-US" sz="1300">
              <a:latin typeface="ＭＳ Ｐゴシック"/>
              <a:ea typeface="ＭＳ Ｐゴシック"/>
            </a:rPr>
            <a:t>市民会館</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については、類似団体内平均値を２６．７ポイント上回っており、集落が点在していることから集会施設の数が多く、人口一人当たりの面積についても大きくなっている。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一般廃棄物処理施設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１４．４ポイント上回っており、一人当たりの有形固定資産額は類似団体内で最下位となっている。ごみ焼却施設の更新時期がきており、令和７年度から広域衛生施設組合施設での処理に移行する。</a:t>
          </a:r>
          <a:r>
            <a:rPr kumimoji="1" lang="en-US" altLang="ja-JP" sz="1300">
              <a:latin typeface="ＭＳ Ｐゴシック"/>
              <a:ea typeface="ＭＳ Ｐゴシック"/>
            </a:rPr>
            <a:t>【</a:t>
          </a:r>
          <a:r>
            <a:rPr kumimoji="1" lang="ja-JP" altLang="en-US" sz="1300">
              <a:latin typeface="ＭＳ Ｐゴシック"/>
              <a:ea typeface="ＭＳ Ｐゴシック"/>
            </a:rPr>
            <a:t>保健センター・保健所</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については、類似団体内平均値を２３．１ポイント上回っており、施設の老朽化が進んでいる。人口一人当たりの面積については、旧町村単位に設置されているため大きくなっている。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消防施設</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については、類似団体内平均値を０．８ポイント上回っており、集落が点在していることから消防施設の数が多く、人口一人当たりの面積についても大きくなっている。</a:t>
          </a:r>
          <a:r>
            <a:rPr kumimoji="1" lang="en-US" altLang="ja-JP" sz="1300">
              <a:latin typeface="ＭＳ Ｐゴシック"/>
              <a:ea typeface="ＭＳ Ｐゴシック"/>
            </a:rPr>
            <a:t>【</a:t>
          </a:r>
          <a:r>
            <a:rPr kumimoji="1" lang="ja-JP" altLang="en-US" sz="1300">
              <a:latin typeface="ＭＳ Ｐゴシック"/>
              <a:ea typeface="ＭＳ Ｐゴシック"/>
            </a:rPr>
            <a:t>庁舎</a:t>
          </a:r>
          <a:r>
            <a:rPr kumimoji="1" lang="en-US" altLang="ja-JP" sz="1300">
              <a:latin typeface="ＭＳ Ｐゴシック"/>
              <a:ea typeface="ＭＳ Ｐゴシック"/>
            </a:rPr>
            <a:t>】</a:t>
          </a:r>
          <a:r>
            <a:rPr kumimoji="1" lang="ja-JP" altLang="en-US" sz="1300">
              <a:latin typeface="ＭＳ Ｐゴシック"/>
              <a:ea typeface="ＭＳ Ｐゴシック"/>
            </a:rPr>
            <a:t>については、類似団体内平均値を５．４ポイント上回っており、人口一人当たりの面積については、旧町村単位に支所が設置されているため大きくなっている。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84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人口減少と高齢化に加え基盤産業が乏しいことから税収等の大きな伸びは期待できず、財政力指数は０．２０と全国平均を大きく下回りほぼ横ばいのまま推移している。　　　　　　　　　　　　　　　　　　　　　　　　　　　　　</a:t>
          </a:r>
        </a:p>
        <a:p>
          <a:r>
            <a:rPr kumimoji="1" lang="ja-JP" altLang="en-US" sz="1300">
              <a:latin typeface="ＭＳ Ｐゴシック"/>
              <a:ea typeface="ＭＳ Ｐゴシック"/>
            </a:rPr>
            <a:t>　経常経費の削減や遊休施設の活用による建設事業費の抑制、類似する事業や公共施設の統廃合等歳出の削減に取り組むとともに、新たな価値の創造による雇用創出や地域経済循環率の向上等による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134620</xdr:rowOff>
    </xdr:from>
    <xdr:to>
      <xdr:col>23</xdr:col>
      <xdr:colOff>133350</xdr:colOff>
      <xdr:row>44</xdr:row>
      <xdr:rowOff>142240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682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114300</xdr:rowOff>
    </xdr:from>
    <xdr:ext cx="762000" cy="25908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142240</xdr:rowOff>
    </xdr:from>
    <xdr:to>
      <xdr:col>24</xdr:col>
      <xdr:colOff>12700</xdr:colOff>
      <xdr:row>44</xdr:row>
      <xdr:rowOff>142240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49530</xdr:rowOff>
    </xdr:from>
    <xdr:ext cx="762000" cy="25908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134620</xdr:rowOff>
    </xdr:from>
    <xdr:to>
      <xdr:col>24</xdr:col>
      <xdr:colOff>12700</xdr:colOff>
      <xdr:row>36</xdr:row>
      <xdr:rowOff>134620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73025</xdr:rowOff>
    </xdr:from>
    <xdr:to>
      <xdr:col>23</xdr:col>
      <xdr:colOff>133350</xdr:colOff>
      <xdr:row>44</xdr:row>
      <xdr:rowOff>73025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16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38100</xdr:rowOff>
    </xdr:from>
    <xdr:ext cx="762000" cy="259080"/>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9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21590</xdr:rowOff>
    </xdr:from>
    <xdr:to>
      <xdr:col>23</xdr:col>
      <xdr:colOff>184150</xdr:colOff>
      <xdr:row>43</xdr:row>
      <xdr:rowOff>123190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73025</xdr:rowOff>
    </xdr:from>
    <xdr:to>
      <xdr:col>19</xdr:col>
      <xdr:colOff>133350</xdr:colOff>
      <xdr:row>44</xdr:row>
      <xdr:rowOff>73025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33020</xdr:rowOff>
    </xdr:from>
    <xdr:to>
      <xdr:col>19</xdr:col>
      <xdr:colOff>184150</xdr:colOff>
      <xdr:row>43</xdr:row>
      <xdr:rowOff>134620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144780</xdr:rowOff>
    </xdr:from>
    <xdr:ext cx="736600" cy="2584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73025</xdr:rowOff>
    </xdr:from>
    <xdr:to>
      <xdr:col>15</xdr:col>
      <xdr:colOff>82550</xdr:colOff>
      <xdr:row>44</xdr:row>
      <xdr:rowOff>73025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21590</xdr:rowOff>
    </xdr:from>
    <xdr:to>
      <xdr:col>15</xdr:col>
      <xdr:colOff>133350</xdr:colOff>
      <xdr:row>43</xdr:row>
      <xdr:rowOff>123190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133350</xdr:rowOff>
    </xdr:from>
    <xdr:ext cx="762000"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73025</xdr:rowOff>
    </xdr:from>
    <xdr:to>
      <xdr:col>11</xdr:col>
      <xdr:colOff>31750</xdr:colOff>
      <xdr:row>44</xdr:row>
      <xdr:rowOff>73025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16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170180</xdr:rowOff>
    </xdr:from>
    <xdr:to>
      <xdr:col>11</xdr:col>
      <xdr:colOff>82550</xdr:colOff>
      <xdr:row>43</xdr:row>
      <xdr:rowOff>100330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110490</xdr:rowOff>
    </xdr:from>
    <xdr:ext cx="762000"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155575</xdr:rowOff>
    </xdr:from>
    <xdr:ext cx="762000"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22225</xdr:rowOff>
    </xdr:from>
    <xdr:to>
      <xdr:col>23</xdr:col>
      <xdr:colOff>184150</xdr:colOff>
      <xdr:row>44</xdr:row>
      <xdr:rowOff>123825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89535</xdr:rowOff>
    </xdr:from>
    <xdr:ext cx="762000" cy="2584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1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22225</xdr:rowOff>
    </xdr:from>
    <xdr:to>
      <xdr:col>19</xdr:col>
      <xdr:colOff>184150</xdr:colOff>
      <xdr:row>44</xdr:row>
      <xdr:rowOff>123825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109220</xdr:rowOff>
    </xdr:from>
    <xdr:ext cx="736600" cy="2584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530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22225</xdr:rowOff>
    </xdr:from>
    <xdr:to>
      <xdr:col>15</xdr:col>
      <xdr:colOff>133350</xdr:colOff>
      <xdr:row>44</xdr:row>
      <xdr:rowOff>123825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109220</xdr:rowOff>
    </xdr:from>
    <xdr:ext cx="762000" cy="2584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22225</xdr:rowOff>
    </xdr:from>
    <xdr:to>
      <xdr:col>11</xdr:col>
      <xdr:colOff>82550</xdr:colOff>
      <xdr:row>44</xdr:row>
      <xdr:rowOff>123825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109220</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22225</xdr:rowOff>
    </xdr:from>
    <xdr:to>
      <xdr:col>7</xdr:col>
      <xdr:colOff>31750</xdr:colOff>
      <xdr:row>44</xdr:row>
      <xdr:rowOff>123825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6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109220</xdr:rowOff>
    </xdr:from>
    <xdr:ext cx="762000" cy="2584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5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９０％程度で推移しており、全国平均県平均を下回ったものの、類似団体内順位で見ると高い数値である。分母のほとんどを占める普通交付税の減額や人口減による税収減が進むなか、広大な面積を管理する経常経費はすぐには削減されないため、今後も９０％台で推移すると予想される。引き続き経費削減を進め、町債の新規発行の抑制等適切な地方債管理に努める。</a:t>
          </a:r>
        </a:p>
      </xdr:txBody>
    </xdr:sp>
    <xdr:clientData/>
  </xdr:twoCellAnchor>
  <xdr:oneCellAnchor>
    <xdr:from>
      <xdr:col>3</xdr:col>
      <xdr:colOff>95250</xdr:colOff>
      <xdr:row>54</xdr:row>
      <xdr:rowOff>139700</xdr:rowOff>
    </xdr:from>
    <xdr:ext cx="298450" cy="22542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32385</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485"/>
          <a:ext cx="0" cy="1349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153670</xdr:rowOff>
    </xdr:from>
    <xdr:ext cx="762000" cy="259080"/>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118745</xdr:rowOff>
    </xdr:from>
    <xdr:ext cx="762000" cy="259080"/>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59.3</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32385</xdr:rowOff>
    </xdr:from>
    <xdr:to>
      <xdr:col>24</xdr:col>
      <xdr:colOff>12700</xdr:colOff>
      <xdr:row>58</xdr:row>
      <xdr:rowOff>32385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18415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3815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46990</xdr:rowOff>
    </xdr:from>
    <xdr:ext cx="762000" cy="259080"/>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30480</xdr:rowOff>
    </xdr:from>
    <xdr:to>
      <xdr:col>23</xdr:col>
      <xdr:colOff>184150</xdr:colOff>
      <xdr:row>61</xdr:row>
      <xdr:rowOff>132080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161290</xdr:rowOff>
    </xdr:from>
    <xdr:to>
      <xdr:col>19</xdr:col>
      <xdr:colOff>133350</xdr:colOff>
      <xdr:row>62</xdr:row>
      <xdr:rowOff>18415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197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6350</xdr:rowOff>
    </xdr:from>
    <xdr:to>
      <xdr:col>19</xdr:col>
      <xdr:colOff>184150</xdr:colOff>
      <xdr:row>61</xdr:row>
      <xdr:rowOff>107950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118110</xdr:rowOff>
    </xdr:from>
    <xdr:ext cx="7366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161290</xdr:rowOff>
    </xdr:from>
    <xdr:to>
      <xdr:col>15</xdr:col>
      <xdr:colOff>82550</xdr:colOff>
      <xdr:row>62</xdr:row>
      <xdr:rowOff>16510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197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105410</xdr:rowOff>
    </xdr:from>
    <xdr:to>
      <xdr:col>15</xdr:col>
      <xdr:colOff>133350</xdr:colOff>
      <xdr:row>61</xdr:row>
      <xdr:rowOff>35560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45720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137795</xdr:rowOff>
    </xdr:from>
    <xdr:to>
      <xdr:col>11</xdr:col>
      <xdr:colOff>31750</xdr:colOff>
      <xdr:row>62</xdr:row>
      <xdr:rowOff>16510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9624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30480</xdr:rowOff>
    </xdr:from>
    <xdr:to>
      <xdr:col>11</xdr:col>
      <xdr:colOff>82550</xdr:colOff>
      <xdr:row>61</xdr:row>
      <xdr:rowOff>132080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142240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168275</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128905</xdr:rowOff>
    </xdr:from>
    <xdr:to>
      <xdr:col>23</xdr:col>
      <xdr:colOff>184150</xdr:colOff>
      <xdr:row>62</xdr:row>
      <xdr:rowOff>59055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100965</xdr:rowOff>
    </xdr:from>
    <xdr:ext cx="762000" cy="2584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59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139065</xdr:rowOff>
    </xdr:from>
    <xdr:to>
      <xdr:col>19</xdr:col>
      <xdr:colOff>184150</xdr:colOff>
      <xdr:row>62</xdr:row>
      <xdr:rowOff>69215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53975</xdr:rowOff>
    </xdr:from>
    <xdr:ext cx="736600" cy="2584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838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110490</xdr:rowOff>
    </xdr:from>
    <xdr:to>
      <xdr:col>15</xdr:col>
      <xdr:colOff>133350</xdr:colOff>
      <xdr:row>62</xdr:row>
      <xdr:rowOff>40640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26035</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55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137160</xdr:rowOff>
    </xdr:from>
    <xdr:to>
      <xdr:col>11</xdr:col>
      <xdr:colOff>82550</xdr:colOff>
      <xdr:row>62</xdr:row>
      <xdr:rowOff>67310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52070</xdr:rowOff>
    </xdr:from>
    <xdr:ext cx="762000" cy="2584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61</xdr:row>
      <xdr:rowOff>86995</xdr:rowOff>
    </xdr:from>
    <xdr:to>
      <xdr:col>7</xdr:col>
      <xdr:colOff>31750</xdr:colOff>
      <xdr:row>62</xdr:row>
      <xdr:rowOff>17780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1905</xdr:rowOff>
    </xdr:from>
    <xdr:ext cx="762000" cy="25908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[550,635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80/81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197,442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平成１７年４月の町村合併により、旧町村の職員・施設等を引き継いだことによって人件費及び施設の維持修繕に要する経費が多額となっており、平均を大きく上回っている。 </a:t>
          </a:r>
        </a:p>
        <a:p>
          <a:r>
            <a:rPr kumimoji="1" lang="ja-JP" altLang="en-US" sz="1300">
              <a:latin typeface="ＭＳ Ｐゴシック"/>
              <a:ea typeface="ＭＳ Ｐゴシック"/>
            </a:rPr>
            <a:t>　阿賀町集中改革プランにより定員管理の目標値はほぼ達成され人件費の抑制は図られたが、広大な面積等地理的条件や急激な人口減少が人口１人当たりの人件費・物件費等決算額の増加を招いている。 引き続き職員数の定員適正管理を行い、事業計画においてはイニシャルコスト及びランニングコストを抑制し、歳出の削減に努める。 </a:t>
          </a:r>
        </a:p>
      </xdr:txBody>
    </xdr:sp>
    <xdr:clientData/>
  </xdr:twoCellAnchor>
  <xdr:oneCellAnchor>
    <xdr:from>
      <xdr:col>3</xdr:col>
      <xdr:colOff>95250</xdr:colOff>
      <xdr:row>77</xdr:row>
      <xdr:rowOff>6350</xdr:rowOff>
    </xdr:from>
    <xdr:ext cx="349885" cy="22479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43180</xdr:rowOff>
    </xdr:from>
    <xdr:to>
      <xdr:col>23</xdr:col>
      <xdr:colOff>133350</xdr:colOff>
      <xdr:row>88</xdr:row>
      <xdr:rowOff>161290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630"/>
          <a:ext cx="0" cy="1318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133350</xdr:rowOff>
    </xdr:from>
    <xdr:ext cx="762000" cy="2584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1,800,358</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161290</xdr:rowOff>
    </xdr:from>
    <xdr:to>
      <xdr:col>24</xdr:col>
      <xdr:colOff>12700</xdr:colOff>
      <xdr:row>88</xdr:row>
      <xdr:rowOff>161290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129540</xdr:rowOff>
    </xdr:from>
    <xdr:ext cx="762000" cy="259080"/>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161,716</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43180</xdr:rowOff>
    </xdr:from>
    <xdr:to>
      <xdr:col>24</xdr:col>
      <xdr:colOff>12700</xdr:colOff>
      <xdr:row>81</xdr:row>
      <xdr:rowOff>43180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162560</xdr:rowOff>
    </xdr:from>
    <xdr:to>
      <xdr:col>23</xdr:col>
      <xdr:colOff>133350</xdr:colOff>
      <xdr:row>83</xdr:row>
      <xdr:rowOff>13335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14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122555</xdr:rowOff>
    </xdr:from>
    <xdr:ext cx="762000" cy="2584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5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303,125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106045</xdr:rowOff>
    </xdr:from>
    <xdr:to>
      <xdr:col>23</xdr:col>
      <xdr:colOff>184150</xdr:colOff>
      <xdr:row>82</xdr:row>
      <xdr:rowOff>36195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147320</xdr:rowOff>
    </xdr:from>
    <xdr:to>
      <xdr:col>19</xdr:col>
      <xdr:colOff>133350</xdr:colOff>
      <xdr:row>82</xdr:row>
      <xdr:rowOff>162560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062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99060</xdr:rowOff>
    </xdr:from>
    <xdr:to>
      <xdr:col>19</xdr:col>
      <xdr:colOff>184150</xdr:colOff>
      <xdr:row>82</xdr:row>
      <xdr:rowOff>29210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39370</xdr:rowOff>
    </xdr:from>
    <xdr:ext cx="7366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294,028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134620</xdr:rowOff>
    </xdr:from>
    <xdr:to>
      <xdr:col>15</xdr:col>
      <xdr:colOff>82550</xdr:colOff>
      <xdr:row>82</xdr:row>
      <xdr:rowOff>147320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935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85090</xdr:rowOff>
    </xdr:from>
    <xdr:to>
      <xdr:col>15</xdr:col>
      <xdr:colOff>133350</xdr:colOff>
      <xdr:row>82</xdr:row>
      <xdr:rowOff>15240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25400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277,099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57150</xdr:rowOff>
    </xdr:from>
    <xdr:to>
      <xdr:col>11</xdr:col>
      <xdr:colOff>31750</xdr:colOff>
      <xdr:row>82</xdr:row>
      <xdr:rowOff>134620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605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65405</xdr:rowOff>
    </xdr:from>
    <xdr:to>
      <xdr:col>11</xdr:col>
      <xdr:colOff>82550</xdr:colOff>
      <xdr:row>81</xdr:row>
      <xdr:rowOff>167005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6350</xdr:rowOff>
    </xdr:from>
    <xdr:ext cx="762000" cy="2584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251,992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13335</xdr:rowOff>
    </xdr:from>
    <xdr:to>
      <xdr:col>7</xdr:col>
      <xdr:colOff>31750</xdr:colOff>
      <xdr:row>81</xdr:row>
      <xdr:rowOff>114935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125095</xdr:rowOff>
    </xdr:from>
    <xdr:ext cx="762000" cy="2584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187,552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133985</xdr:rowOff>
    </xdr:from>
    <xdr:to>
      <xdr:col>23</xdr:col>
      <xdr:colOff>184150</xdr:colOff>
      <xdr:row>83</xdr:row>
      <xdr:rowOff>64135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106045</xdr:rowOff>
    </xdr:from>
    <xdr:ext cx="762000" cy="259080"/>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550,635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111760</xdr:rowOff>
    </xdr:from>
    <xdr:to>
      <xdr:col>19</xdr:col>
      <xdr:colOff>184150</xdr:colOff>
      <xdr:row>83</xdr:row>
      <xdr:rowOff>41910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26670</xdr:rowOff>
    </xdr:from>
    <xdr:ext cx="7366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7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523,117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96520</xdr:rowOff>
    </xdr:from>
    <xdr:to>
      <xdr:col>15</xdr:col>
      <xdr:colOff>133350</xdr:colOff>
      <xdr:row>83</xdr:row>
      <xdr:rowOff>26670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11430</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4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504,117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83820</xdr:rowOff>
    </xdr:from>
    <xdr:to>
      <xdr:col>11</xdr:col>
      <xdr:colOff>82550</xdr:colOff>
      <xdr:row>83</xdr:row>
      <xdr:rowOff>13970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170180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488,609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6350</xdr:rowOff>
    </xdr:from>
    <xdr:to>
      <xdr:col>7</xdr:col>
      <xdr:colOff>31750</xdr:colOff>
      <xdr:row>82</xdr:row>
      <xdr:rowOff>107950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92710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5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392,021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財政力が弱く、もともと人件費を抑制してきた経緯から、全国平均や類似団体平均と比較すると低い水準にあり、ほぼ横ばいである。今後も平均給与水準を考慮し、給与の適正化に努める。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84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60960</xdr:rowOff>
    </xdr:from>
    <xdr:to>
      <xdr:col>81</xdr:col>
      <xdr:colOff>44450</xdr:colOff>
      <xdr:row>89</xdr:row>
      <xdr:rowOff>29845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410"/>
          <a:ext cx="0" cy="1340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101.1</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29845</xdr:rowOff>
    </xdr:from>
    <xdr:to>
      <xdr:col>81</xdr:col>
      <xdr:colOff>133350</xdr:colOff>
      <xdr:row>89</xdr:row>
      <xdr:rowOff>29845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147320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60960</xdr:rowOff>
    </xdr:from>
    <xdr:to>
      <xdr:col>81</xdr:col>
      <xdr:colOff>133350</xdr:colOff>
      <xdr:row>81</xdr:row>
      <xdr:rowOff>60960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60960</xdr:rowOff>
    </xdr:from>
    <xdr:to>
      <xdr:col>81</xdr:col>
      <xdr:colOff>44450</xdr:colOff>
      <xdr:row>82</xdr:row>
      <xdr:rowOff>36830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4841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151130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2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7620</xdr:rowOff>
    </xdr:from>
    <xdr:to>
      <xdr:col>81</xdr:col>
      <xdr:colOff>95250</xdr:colOff>
      <xdr:row>85</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154940</xdr:rowOff>
    </xdr:from>
    <xdr:to>
      <xdr:col>77</xdr:col>
      <xdr:colOff>44450</xdr:colOff>
      <xdr:row>82</xdr:row>
      <xdr:rowOff>36830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0423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7620</xdr:rowOff>
    </xdr:from>
    <xdr:to>
      <xdr:col>77</xdr:col>
      <xdr:colOff>95250</xdr:colOff>
      <xdr:row>85</xdr:row>
      <xdr:rowOff>109220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93980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100965</xdr:rowOff>
    </xdr:from>
    <xdr:to>
      <xdr:col>72</xdr:col>
      <xdr:colOff>203200</xdr:colOff>
      <xdr:row>81</xdr:row>
      <xdr:rowOff>154940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8841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166370</xdr:rowOff>
    </xdr:from>
    <xdr:to>
      <xdr:col>73</xdr:col>
      <xdr:colOff>44450</xdr:colOff>
      <xdr:row>85</xdr:row>
      <xdr:rowOff>95885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80645</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60960</xdr:rowOff>
    </xdr:from>
    <xdr:to>
      <xdr:col>68</xdr:col>
      <xdr:colOff>152400</xdr:colOff>
      <xdr:row>81</xdr:row>
      <xdr:rowOff>100965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484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48260</xdr:rowOff>
    </xdr:from>
    <xdr:to>
      <xdr:col>68</xdr:col>
      <xdr:colOff>203200</xdr:colOff>
      <xdr:row>85</xdr:row>
      <xdr:rowOff>149860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134620</xdr:rowOff>
    </xdr:from>
    <xdr:ext cx="762000" cy="2584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07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61595</xdr:rowOff>
    </xdr:from>
    <xdr:to>
      <xdr:col>64</xdr:col>
      <xdr:colOff>152400</xdr:colOff>
      <xdr:row>85</xdr:row>
      <xdr:rowOff>163195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147955</xdr:rowOff>
    </xdr:from>
    <xdr:ext cx="762000" cy="2584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81</xdr:row>
      <xdr:rowOff>10160</xdr:rowOff>
    </xdr:from>
    <xdr:to>
      <xdr:col>81</xdr:col>
      <xdr:colOff>95250</xdr:colOff>
      <xdr:row>81</xdr:row>
      <xdr:rowOff>111760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102870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1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81</xdr:row>
      <xdr:rowOff>157480</xdr:rowOff>
    </xdr:from>
    <xdr:to>
      <xdr:col>77</xdr:col>
      <xdr:colOff>95250</xdr:colOff>
      <xdr:row>82</xdr:row>
      <xdr:rowOff>87630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0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97790</xdr:rowOff>
    </xdr:from>
    <xdr:ext cx="736600" cy="2584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137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103505</xdr:rowOff>
    </xdr:from>
    <xdr:to>
      <xdr:col>73</xdr:col>
      <xdr:colOff>44450</xdr:colOff>
      <xdr:row>82</xdr:row>
      <xdr:rowOff>33655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43815</xdr:rowOff>
    </xdr:from>
    <xdr:ext cx="762000" cy="2584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59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50165</xdr:rowOff>
    </xdr:from>
    <xdr:to>
      <xdr:col>68</xdr:col>
      <xdr:colOff>203200</xdr:colOff>
      <xdr:row>81</xdr:row>
      <xdr:rowOff>151765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161925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10160</xdr:rowOff>
    </xdr:from>
    <xdr:to>
      <xdr:col>64</xdr:col>
      <xdr:colOff>152400</xdr:colOff>
      <xdr:row>81</xdr:row>
      <xdr:rowOff>111760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121920</xdr:rowOff>
    </xdr:from>
    <xdr:ext cx="762000" cy="2584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6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[28.57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定員適正化計画により職員数の削減を実施し、計画目標ほぼ達成した。しかしそれ以上の速度で人口減少が進んでいることから、人口１，０００人当たりの職員数は前年度より１</a:t>
          </a:r>
          <a:r>
            <a:rPr kumimoji="1" lang="en-US" altLang="ja-JP" sz="1300">
              <a:latin typeface="ＭＳ Ｐゴシック"/>
              <a:ea typeface="ＭＳ Ｐゴシック"/>
            </a:rPr>
            <a:t>.</a:t>
          </a:r>
          <a:r>
            <a:rPr kumimoji="1" lang="ja-JP" altLang="en-US" sz="1300">
              <a:latin typeface="ＭＳ Ｐゴシック"/>
              <a:ea typeface="ＭＳ Ｐゴシック"/>
            </a:rPr>
            <a:t>２７ポイント悪化し、全国平均や類似団体平均を大きく上回る水準にある。</a:t>
          </a:r>
        </a:p>
        <a:p>
          <a:r>
            <a:rPr kumimoji="1" lang="ja-JP" altLang="en-US" sz="1300">
              <a:latin typeface="ＭＳ Ｐゴシック"/>
              <a:ea typeface="ＭＳ Ｐゴシック"/>
            </a:rPr>
            <a:t>　今後も年齢構成のバランスを保ちながら職員の計画的採用に努め、所管課を超えた横断的な協力体制を整え効率的な組織づくりを行い、適正な定員管理に努める。</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154940</xdr:rowOff>
    </xdr:from>
    <xdr:to>
      <xdr:col>81</xdr:col>
      <xdr:colOff>44450</xdr:colOff>
      <xdr:row>65</xdr:row>
      <xdr:rowOff>167640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9040"/>
          <a:ext cx="0" cy="1212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139700</xdr:rowOff>
    </xdr:from>
    <xdr:ext cx="762000" cy="259080"/>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28.57</a:t>
          </a:r>
          <a:endParaRPr kumimoji="1" lang="ja-JP" altLang="en-US" sz="1000" b="1">
            <a:latin typeface="ＭＳ Ｐゴシック"/>
            <a:ea typeface="ＭＳ Ｐゴシック"/>
          </a:endParaRPr>
        </a:p>
      </xdr:txBody>
    </xdr:sp>
    <xdr:clientData/>
  </xdr:oneCellAnchor>
  <xdr:twoCellAnchor>
    <xdr:from>
      <xdr:col>80</xdr:col>
      <xdr:colOff>165100</xdr:colOff>
      <xdr:row>65</xdr:row>
      <xdr:rowOff>167640</xdr:rowOff>
    </xdr:from>
    <xdr:to>
      <xdr:col>81</xdr:col>
      <xdr:colOff>133350</xdr:colOff>
      <xdr:row>65</xdr:row>
      <xdr:rowOff>167640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69215</xdr:rowOff>
    </xdr:from>
    <xdr:ext cx="762000" cy="259080"/>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154940</xdr:rowOff>
    </xdr:from>
    <xdr:to>
      <xdr:col>81</xdr:col>
      <xdr:colOff>133350</xdr:colOff>
      <xdr:row>58</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90805</xdr:rowOff>
    </xdr:from>
    <xdr:to>
      <xdr:col>81</xdr:col>
      <xdr:colOff>44450</xdr:colOff>
      <xdr:row>65</xdr:row>
      <xdr:rowOff>167640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23505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113030</xdr:rowOff>
    </xdr:from>
    <xdr:ext cx="762000" cy="259080"/>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96520</xdr:rowOff>
    </xdr:from>
    <xdr:to>
      <xdr:col>81</xdr:col>
      <xdr:colOff>95250</xdr:colOff>
      <xdr:row>61</xdr:row>
      <xdr:rowOff>26670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70485</xdr:rowOff>
    </xdr:from>
    <xdr:to>
      <xdr:col>77</xdr:col>
      <xdr:colOff>44450</xdr:colOff>
      <xdr:row>65</xdr:row>
      <xdr:rowOff>90805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2147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85090</xdr:rowOff>
    </xdr:from>
    <xdr:to>
      <xdr:col>77</xdr:col>
      <xdr:colOff>95250</xdr:colOff>
      <xdr:row>61</xdr:row>
      <xdr:rowOff>15240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25400</xdr:rowOff>
    </xdr:from>
    <xdr:ext cx="736600" cy="25908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65</xdr:row>
      <xdr:rowOff>27305</xdr:rowOff>
    </xdr:from>
    <xdr:to>
      <xdr:col>72</xdr:col>
      <xdr:colOff>203200</xdr:colOff>
      <xdr:row>65</xdr:row>
      <xdr:rowOff>70485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17155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63500</xdr:rowOff>
    </xdr:from>
    <xdr:to>
      <xdr:col>73</xdr:col>
      <xdr:colOff>44450</xdr:colOff>
      <xdr:row>60</xdr:row>
      <xdr:rowOff>165100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3810</xdr:rowOff>
    </xdr:from>
    <xdr:ext cx="7620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64</xdr:row>
      <xdr:rowOff>163195</xdr:rowOff>
    </xdr:from>
    <xdr:to>
      <xdr:col>68</xdr:col>
      <xdr:colOff>152400</xdr:colOff>
      <xdr:row>65</xdr:row>
      <xdr:rowOff>27305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13599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56515</xdr:rowOff>
    </xdr:from>
    <xdr:to>
      <xdr:col>68</xdr:col>
      <xdr:colOff>203200</xdr:colOff>
      <xdr:row>60</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168275</xdr:rowOff>
    </xdr:from>
    <xdr:ext cx="762000" cy="2584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60960</xdr:rowOff>
    </xdr:from>
    <xdr:to>
      <xdr:col>64</xdr:col>
      <xdr:colOff>152400</xdr:colOff>
      <xdr:row>59</xdr:row>
      <xdr:rowOff>162560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7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1270</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4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65</xdr:row>
      <xdr:rowOff>116840</xdr:rowOff>
    </xdr:from>
    <xdr:to>
      <xdr:col>81</xdr:col>
      <xdr:colOff>95250</xdr:colOff>
      <xdr:row>66</xdr:row>
      <xdr:rowOff>46990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2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12700</xdr:rowOff>
    </xdr:from>
    <xdr:ext cx="762000" cy="259080"/>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15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65</xdr:row>
      <xdr:rowOff>40640</xdr:rowOff>
    </xdr:from>
    <xdr:to>
      <xdr:col>77</xdr:col>
      <xdr:colOff>95250</xdr:colOff>
      <xdr:row>65</xdr:row>
      <xdr:rowOff>141605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184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127000</xdr:rowOff>
    </xdr:from>
    <xdr:ext cx="7366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271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65</xdr:row>
      <xdr:rowOff>19685</xdr:rowOff>
    </xdr:from>
    <xdr:to>
      <xdr:col>73</xdr:col>
      <xdr:colOff>44450</xdr:colOff>
      <xdr:row>65</xdr:row>
      <xdr:rowOff>121285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1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106045</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250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64</xdr:row>
      <xdr:rowOff>147955</xdr:rowOff>
    </xdr:from>
    <xdr:to>
      <xdr:col>68</xdr:col>
      <xdr:colOff>203200</xdr:colOff>
      <xdr:row>65</xdr:row>
      <xdr:rowOff>78105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1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63500</xdr:rowOff>
    </xdr:from>
    <xdr:ext cx="7620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207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64</xdr:row>
      <xdr:rowOff>112395</xdr:rowOff>
    </xdr:from>
    <xdr:to>
      <xdr:col>64</xdr:col>
      <xdr:colOff>152400</xdr:colOff>
      <xdr:row>65</xdr:row>
      <xdr:rowOff>42545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0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27305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17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０．１ポイント悪化し県平均を上回っており、全国平均、類団平均から見ても比率は高い。今後広域ごみ処理施設建設に係る多額の償還が始まることから、当面の改善は難しい見込みである。新規発行の抑制等徹底した地方債管理を図り、公営企業会計のコスト縮減等により繰出金の抑制に努める。</a:t>
          </a:r>
        </a:p>
      </xdr:txBody>
    </xdr:sp>
    <xdr:clientData/>
  </xdr:twoCellAnchor>
  <xdr:oneCellAnchor>
    <xdr:from>
      <xdr:col>61</xdr:col>
      <xdr:colOff>6350</xdr:colOff>
      <xdr:row>32</xdr:row>
      <xdr:rowOff>101600</xdr:rowOff>
    </xdr:from>
    <xdr:ext cx="298450" cy="224790"/>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84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84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67310</xdr:rowOff>
    </xdr:from>
    <xdr:to>
      <xdr:col>81</xdr:col>
      <xdr:colOff>44450</xdr:colOff>
      <xdr:row>43</xdr:row>
      <xdr:rowOff>133985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960"/>
          <a:ext cx="0" cy="1095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106045</xdr:rowOff>
    </xdr:from>
    <xdr:ext cx="762000" cy="259080"/>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133985</xdr:rowOff>
    </xdr:from>
    <xdr:to>
      <xdr:col>81</xdr:col>
      <xdr:colOff>133350</xdr:colOff>
      <xdr:row>43</xdr:row>
      <xdr:rowOff>133985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153670</xdr:rowOff>
    </xdr:from>
    <xdr:ext cx="762000" cy="259080"/>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67310</xdr:rowOff>
    </xdr:from>
    <xdr:to>
      <xdr:col>81</xdr:col>
      <xdr:colOff>133350</xdr:colOff>
      <xdr:row>37</xdr:row>
      <xdr:rowOff>67310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151130</xdr:rowOff>
    </xdr:from>
    <xdr:to>
      <xdr:col>81</xdr:col>
      <xdr:colOff>44450</xdr:colOff>
      <xdr:row>42</xdr:row>
      <xdr:rowOff>155575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3520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85090</xdr:rowOff>
    </xdr:from>
    <xdr:ext cx="762000" cy="259080"/>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68580</xdr:rowOff>
    </xdr:from>
    <xdr:to>
      <xdr:col>81</xdr:col>
      <xdr:colOff>95250</xdr:colOff>
      <xdr:row>41</xdr:row>
      <xdr:rowOff>170180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151130</xdr:rowOff>
    </xdr:from>
    <xdr:to>
      <xdr:col>77</xdr:col>
      <xdr:colOff>44450</xdr:colOff>
      <xdr:row>42</xdr:row>
      <xdr:rowOff>160655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520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64135</xdr:rowOff>
    </xdr:from>
    <xdr:to>
      <xdr:col>77</xdr:col>
      <xdr:colOff>95250</xdr:colOff>
      <xdr:row>41</xdr:row>
      <xdr:rowOff>166370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4445</xdr:rowOff>
    </xdr:from>
    <xdr:ext cx="736600" cy="259080"/>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127000</xdr:rowOff>
    </xdr:from>
    <xdr:to>
      <xdr:col>72</xdr:col>
      <xdr:colOff>203200</xdr:colOff>
      <xdr:row>42</xdr:row>
      <xdr:rowOff>160655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2790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161290</xdr:rowOff>
    </xdr:from>
    <xdr:ext cx="7620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107315</xdr:rowOff>
    </xdr:from>
    <xdr:to>
      <xdr:col>68</xdr:col>
      <xdr:colOff>152400</xdr:colOff>
      <xdr:row>42</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0821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161290</xdr:rowOff>
    </xdr:from>
    <xdr:ext cx="7620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107315</xdr:rowOff>
    </xdr:from>
    <xdr:to>
      <xdr:col>64</xdr:col>
      <xdr:colOff>152400</xdr:colOff>
      <xdr:row>42</xdr:row>
      <xdr:rowOff>37465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3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47625</xdr:rowOff>
    </xdr:from>
    <xdr:ext cx="7620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90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104775</xdr:rowOff>
    </xdr:from>
    <xdr:to>
      <xdr:col>81</xdr:col>
      <xdr:colOff>95250</xdr:colOff>
      <xdr:row>43</xdr:row>
      <xdr:rowOff>34925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30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76835</xdr:rowOff>
    </xdr:from>
    <xdr:ext cx="762000" cy="2584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77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100330</xdr:rowOff>
    </xdr:from>
    <xdr:to>
      <xdr:col>77</xdr:col>
      <xdr:colOff>95250</xdr:colOff>
      <xdr:row>43</xdr:row>
      <xdr:rowOff>30480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15240</xdr:rowOff>
    </xdr:from>
    <xdr:ext cx="7366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387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109855</xdr:rowOff>
    </xdr:from>
    <xdr:to>
      <xdr:col>73</xdr:col>
      <xdr:colOff>44450</xdr:colOff>
      <xdr:row>43</xdr:row>
      <xdr:rowOff>40640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10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24765</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39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76200</xdr:rowOff>
    </xdr:from>
    <xdr:to>
      <xdr:col>68</xdr:col>
      <xdr:colOff>203200</xdr:colOff>
      <xdr:row>43</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2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162560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6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56515</xdr:rowOff>
    </xdr:from>
    <xdr:to>
      <xdr:col>64</xdr:col>
      <xdr:colOff>152400</xdr:colOff>
      <xdr:row>42</xdr:row>
      <xdr:rowOff>158115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5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143510</xdr:rowOff>
    </xdr:from>
    <xdr:ext cx="762000" cy="2584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444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県内平均を下回っているものの、全国平均と比べると依然として高い水準にあり、地方債残高が比率を悪化させている要因となっている。これは、当町が広大で急峻な地理的条件下にあり、かつ点在する集落が多いため、インフラ整備に係る投資ウエイトが多く、これらに対する財源の多くを地方債に頼らなければならないことが要因である。新規発行抑制等、今後も地方債を適正に管理する。また、公営企業会計への繰出が比率の悪化に大きく影響していることから、旧町村ごとに異なる料金の統一化による収入の増及び歳出の削減により、繰出金の抑制に努める。</a:t>
          </a:r>
        </a:p>
      </xdr:txBody>
    </xdr:sp>
    <xdr:clientData/>
  </xdr:twoCellAnchor>
  <xdr:oneCellAnchor>
    <xdr:from>
      <xdr:col>61</xdr:col>
      <xdr:colOff>6350</xdr:colOff>
      <xdr:row>10</xdr:row>
      <xdr:rowOff>63500</xdr:rowOff>
    </xdr:from>
    <xdr:ext cx="298450" cy="22479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61595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305"/>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33655</xdr:rowOff>
    </xdr:from>
    <xdr:ext cx="762000" cy="2584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132.3</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61595</xdr:rowOff>
    </xdr:from>
    <xdr:to>
      <xdr:col>81</xdr:col>
      <xdr:colOff>133350</xdr:colOff>
      <xdr:row>22</xdr:row>
      <xdr:rowOff>61595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147955</xdr:rowOff>
    </xdr:from>
    <xdr:to>
      <xdr:col>81</xdr:col>
      <xdr:colOff>44450</xdr:colOff>
      <xdr:row>18</xdr:row>
      <xdr:rowOff>91440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06260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91440</xdr:rowOff>
    </xdr:from>
    <xdr:to>
      <xdr:col>77</xdr:col>
      <xdr:colOff>44450</xdr:colOff>
      <xdr:row>18</xdr:row>
      <xdr:rowOff>164465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17754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164465</xdr:rowOff>
    </xdr:from>
    <xdr:to>
      <xdr:col>72</xdr:col>
      <xdr:colOff>203200</xdr:colOff>
      <xdr:row>20</xdr:row>
      <xdr:rowOff>24130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25056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20</xdr:row>
      <xdr:rowOff>24130</xdr:rowOff>
    </xdr:from>
    <xdr:to>
      <xdr:col>68</xdr:col>
      <xdr:colOff>152400</xdr:colOff>
      <xdr:row>20</xdr:row>
      <xdr:rowOff>89535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4531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103505</xdr:rowOff>
    </xdr:from>
    <xdr:to>
      <xdr:col>64</xdr:col>
      <xdr:colOff>152400</xdr:colOff>
      <xdr:row>15</xdr:row>
      <xdr:rowOff>33655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43815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17</xdr:row>
      <xdr:rowOff>97790</xdr:rowOff>
    </xdr:from>
    <xdr:to>
      <xdr:col>81</xdr:col>
      <xdr:colOff>95250</xdr:colOff>
      <xdr:row>18</xdr:row>
      <xdr:rowOff>27305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12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69215</xdr:rowOff>
    </xdr:from>
    <xdr:ext cx="762000" cy="259080"/>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83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18</xdr:row>
      <xdr:rowOff>40640</xdr:rowOff>
    </xdr:from>
    <xdr:to>
      <xdr:col>77</xdr:col>
      <xdr:colOff>95250</xdr:colOff>
      <xdr:row>18</xdr:row>
      <xdr:rowOff>142240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1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127000</xdr:rowOff>
    </xdr:from>
    <xdr:ext cx="7366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213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18</xdr:row>
      <xdr:rowOff>113665</xdr:rowOff>
    </xdr:from>
    <xdr:to>
      <xdr:col>73</xdr:col>
      <xdr:colOff>44450</xdr:colOff>
      <xdr:row>19</xdr:row>
      <xdr:rowOff>43815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1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29210</xdr:rowOff>
    </xdr:from>
    <xdr:ext cx="762000" cy="2584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28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144780</xdr:rowOff>
    </xdr:from>
    <xdr:to>
      <xdr:col>68</xdr:col>
      <xdr:colOff>203200</xdr:colOff>
      <xdr:row>20</xdr:row>
      <xdr:rowOff>74930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4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59690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8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38735</xdr:rowOff>
    </xdr:from>
    <xdr:to>
      <xdr:col>64</xdr:col>
      <xdr:colOff>152400</xdr:colOff>
      <xdr:row>20</xdr:row>
      <xdr:rowOff>140335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4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125095</xdr:rowOff>
    </xdr:from>
    <xdr:ext cx="762000" cy="2584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5540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の水準が高いため、県、全国平均を上回る人件費水準となっている。定員適正化計画による新規採用職員の抑制及び退職者の不補充、機構改革に伴う課の統合により職員数は減少しているものの、近年ほぼ同水準で推移していることから、今後も職員数の適正化や給与水準の適正化を図り、更なる人件費の抑制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74930</xdr:rowOff>
    </xdr:from>
    <xdr:to>
      <xdr:col>24</xdr:col>
      <xdr:colOff>25400</xdr:colOff>
      <xdr:row>42</xdr:row>
      <xdr:rowOff>3810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78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147320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3810</xdr:rowOff>
    </xdr:from>
    <xdr:to>
      <xdr:col>24</xdr:col>
      <xdr:colOff>114300</xdr:colOff>
      <xdr:row>42</xdr:row>
      <xdr:rowOff>3810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160655</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74930</xdr:rowOff>
    </xdr:from>
    <xdr:to>
      <xdr:col>24</xdr:col>
      <xdr:colOff>114300</xdr:colOff>
      <xdr:row>33</xdr:row>
      <xdr:rowOff>74930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37</xdr:row>
      <xdr:rowOff>166370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49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26670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10160</xdr:rowOff>
    </xdr:from>
    <xdr:to>
      <xdr:col>24</xdr:col>
      <xdr:colOff>76200</xdr:colOff>
      <xdr:row>37</xdr:row>
      <xdr:rowOff>111760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166370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158750</xdr:rowOff>
    </xdr:from>
    <xdr:to>
      <xdr:col>20</xdr:col>
      <xdr:colOff>38100</xdr:colOff>
      <xdr:row>37</xdr:row>
      <xdr:rowOff>88900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99060</xdr:rowOff>
    </xdr:from>
    <xdr:ext cx="735965" cy="2584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8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37</xdr:row>
      <xdr:rowOff>161290</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049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135890</xdr:rowOff>
    </xdr:from>
    <xdr:to>
      <xdr:col>15</xdr:col>
      <xdr:colOff>149225</xdr:colOff>
      <xdr:row>37</xdr:row>
      <xdr:rowOff>66040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76200</xdr:rowOff>
    </xdr:from>
    <xdr:ext cx="762000" cy="2584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37</xdr:row>
      <xdr:rowOff>78740</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22390"/>
          <a:ext cx="8890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60325</xdr:rowOff>
    </xdr:from>
    <xdr:to>
      <xdr:col>11</xdr:col>
      <xdr:colOff>60325</xdr:colOff>
      <xdr:row>37</xdr:row>
      <xdr:rowOff>161925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xdr:rowOff>
    </xdr:from>
    <xdr:ext cx="76136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72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71755</xdr:rowOff>
    </xdr:from>
    <xdr:to>
      <xdr:col>6</xdr:col>
      <xdr:colOff>171450</xdr:colOff>
      <xdr:row>37</xdr:row>
      <xdr:rowOff>1905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12065</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12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82550</xdr:rowOff>
    </xdr:from>
    <xdr:ext cx="762000" cy="25908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6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114935</xdr:rowOff>
    </xdr:from>
    <xdr:to>
      <xdr:col>20</xdr:col>
      <xdr:colOff>38100</xdr:colOff>
      <xdr:row>38</xdr:row>
      <xdr:rowOff>45085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29845</xdr:rowOff>
    </xdr:from>
    <xdr:ext cx="735965" cy="2584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49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25400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139700</xdr:rowOff>
    </xdr:from>
    <xdr:ext cx="76136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37</xdr:row>
      <xdr:rowOff>27940</xdr:rowOff>
    </xdr:from>
    <xdr:to>
      <xdr:col>6</xdr:col>
      <xdr:colOff>171450</xdr:colOff>
      <xdr:row>37</xdr:row>
      <xdr:rowOff>129540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7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県平均と同値となり、全国平均類似団体平均をようやく下回った。イニシャルコスト及びランニングコストの抑制、公共施設の統廃合や民間企業による遊休施設の利活用による事務的経費の節減に引き続き取り組み、更なるコストの削減に努める。</a:t>
          </a:r>
        </a:p>
      </xdr:txBody>
    </xdr:sp>
    <xdr:clientData/>
  </xdr:twoCellAnchor>
  <xdr:oneCellAnchor>
    <xdr:from>
      <xdr:col>62</xdr:col>
      <xdr:colOff>6350</xdr:colOff>
      <xdr:row>9</xdr:row>
      <xdr:rowOff>107950</xdr:rowOff>
    </xdr:from>
    <xdr:ext cx="29781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156210</xdr:rowOff>
    </xdr:from>
    <xdr:ext cx="762000" cy="2584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38100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101600</xdr:rowOff>
    </xdr:from>
    <xdr:ext cx="762000" cy="259080"/>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397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31750</xdr:rowOff>
    </xdr:from>
    <xdr:ext cx="736600" cy="2584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35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115570</xdr:rowOff>
    </xdr:from>
    <xdr:to>
      <xdr:col>73</xdr:col>
      <xdr:colOff>180975</xdr:colOff>
      <xdr:row>16</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134620</xdr:rowOff>
    </xdr:from>
    <xdr:ext cx="762000" cy="2584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115570</xdr:rowOff>
    </xdr:from>
    <xdr:to>
      <xdr:col>69</xdr:col>
      <xdr:colOff>92075</xdr:colOff>
      <xdr:row>16</xdr:row>
      <xdr:rowOff>73660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132080</xdr:rowOff>
    </xdr:from>
    <xdr:ext cx="761365" cy="2584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158750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7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138430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13970</xdr:rowOff>
    </xdr:from>
    <xdr:ext cx="7366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132080</xdr:rowOff>
    </xdr:from>
    <xdr:ext cx="762000"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75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5080</xdr:rowOff>
    </xdr:from>
    <xdr:ext cx="76136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134620</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34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平成２８年度以降ほぼ同水準で推移しており、類似団体平均を下回っている。</a:t>
          </a:r>
        </a:p>
        <a:p>
          <a:r>
            <a:rPr kumimoji="1" lang="ja-JP" altLang="en-US" sz="1300">
              <a:latin typeface="ＭＳ Ｐゴシック"/>
              <a:ea typeface="ＭＳ Ｐゴシック"/>
            </a:rPr>
            <a:t>　少子高齢化は今後更に進むことが予想され、児童手当等は減額するものの高齢者に対する扶助費の増額が見込まれる。健康増進や食育、障がい者の自立促進等を図り、扶助費の抑制に努める。</a:t>
          </a:r>
        </a:p>
      </xdr:txBody>
    </xdr:sp>
    <xdr:clientData/>
  </xdr:twoCellAnchor>
  <xdr:oneCellAnchor>
    <xdr:from>
      <xdr:col>3</xdr:col>
      <xdr:colOff>123825</xdr:colOff>
      <xdr:row>49</xdr:row>
      <xdr:rowOff>107950</xdr:rowOff>
    </xdr:from>
    <xdr:ext cx="29781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41910</xdr:rowOff>
    </xdr:from>
    <xdr:ext cx="762000" cy="2584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156210</xdr:rowOff>
    </xdr:from>
    <xdr:ext cx="762000" cy="2584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7472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162560</xdr:rowOff>
    </xdr:from>
    <xdr:ext cx="762000" cy="25908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7091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67310</xdr:rowOff>
    </xdr:from>
    <xdr:ext cx="735965"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69850</xdr:rowOff>
    </xdr:from>
    <xdr:to>
      <xdr:col>15</xdr:col>
      <xdr:colOff>98425</xdr:colOff>
      <xdr:row>56</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67310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69850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6710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105410</xdr:rowOff>
    </xdr:from>
    <xdr:ext cx="76136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67310</xdr:rowOff>
    </xdr:from>
    <xdr:ext cx="761365"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18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16510</xdr:rowOff>
    </xdr:from>
    <xdr:ext cx="762000"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35560</xdr:rowOff>
    </xdr:from>
    <xdr:ext cx="73596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653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168910</xdr:rowOff>
    </xdr:from>
    <xdr:ext cx="762000" cy="2584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130810</xdr:rowOff>
    </xdr:from>
    <xdr:ext cx="761365"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389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168910</xdr:rowOff>
    </xdr:from>
    <xdr:ext cx="761365" cy="2584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が類似団体平均を上回っているのは、下水道事業への繰出金が多額なことが主要因である。老朽化する施設の改良、改修について、国庫補助事業である長寿命化対策事業により計画的に進め、維持経費の削減と平準化を図ることで普通会計の負担額を減らしていくよう努める。また、水道、下水道事業において料金改定を進め、収入増に努める。</a:t>
          </a:r>
        </a:p>
      </xdr:txBody>
    </xdr:sp>
    <xdr:clientData/>
  </xdr:twoCellAnchor>
  <xdr:oneCellAnchor>
    <xdr:from>
      <xdr:col>62</xdr:col>
      <xdr:colOff>6350</xdr:colOff>
      <xdr:row>49</xdr:row>
      <xdr:rowOff>107950</xdr:rowOff>
    </xdr:from>
    <xdr:ext cx="297815"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9574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87630</xdr:rowOff>
    </xdr:from>
    <xdr:ext cx="762000" cy="2584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203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115570</xdr:rowOff>
    </xdr:from>
    <xdr:to>
      <xdr:col>82</xdr:col>
      <xdr:colOff>196850</xdr:colOff>
      <xdr:row>59</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23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95250</xdr:rowOff>
    </xdr:from>
    <xdr:ext cx="762000" cy="259080"/>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9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1270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10920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8890</xdr:rowOff>
    </xdr:from>
    <xdr:ext cx="762000" cy="2584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4386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1092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165100</xdr:rowOff>
    </xdr:from>
    <xdr:ext cx="736600" cy="259080"/>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2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77470</xdr:rowOff>
    </xdr:from>
    <xdr:to>
      <xdr:col>73</xdr:col>
      <xdr:colOff>180975</xdr:colOff>
      <xdr:row>59</xdr:row>
      <xdr:rowOff>115570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930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142240</xdr:rowOff>
    </xdr:from>
    <xdr:ext cx="7620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115570</xdr:rowOff>
    </xdr:from>
    <xdr:to>
      <xdr:col>69</xdr:col>
      <xdr:colOff>92075</xdr:colOff>
      <xdr:row>60</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2311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46990</xdr:rowOff>
    </xdr:from>
    <xdr:ext cx="761365"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476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115570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54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58</xdr:row>
      <xdr:rowOff>121920</xdr:rowOff>
    </xdr:from>
    <xdr:to>
      <xdr:col>82</xdr:col>
      <xdr:colOff>158750</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30480</xdr:rowOff>
    </xdr:from>
    <xdr:ext cx="762000" cy="2584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74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29210</xdr:rowOff>
    </xdr:from>
    <xdr:ext cx="736600" cy="2584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447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113030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2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151130</xdr:rowOff>
    </xdr:from>
    <xdr:ext cx="761365" cy="259080"/>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6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93980</xdr:rowOff>
    </xdr:from>
    <xdr:ext cx="762000" cy="259080"/>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38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に係る経常収支比率が類似団体平均を大きく下回っている要因は、消防業務及びごみ・し尿処理業務を町単独で行っているため一部事務組合への負担金が少額であることと、各種団体への補助金の抑制・廃止を図っているためである。ごみ処理業務は令和</a:t>
          </a:r>
          <a:r>
            <a:rPr kumimoji="1" lang="en-US" altLang="ja-JP" sz="1300">
              <a:latin typeface="ＭＳ Ｐゴシック"/>
              <a:ea typeface="ＭＳ Ｐゴシック"/>
            </a:rPr>
            <a:t>7</a:t>
          </a:r>
          <a:r>
            <a:rPr kumimoji="1" lang="ja-JP" altLang="en-US" sz="1300">
              <a:latin typeface="ＭＳ Ｐゴシック"/>
              <a:ea typeface="ＭＳ Ｐゴシック"/>
            </a:rPr>
            <a:t>年度より広域化されることから補助費は増加する見込みであり、今後も適正な水準になるよう努める。</a:t>
          </a:r>
        </a:p>
      </xdr:txBody>
    </xdr:sp>
    <xdr:clientData/>
  </xdr:twoCellAnchor>
  <xdr:oneCellAnchor>
    <xdr:from>
      <xdr:col>62</xdr:col>
      <xdr:colOff>6350</xdr:colOff>
      <xdr:row>29</xdr:row>
      <xdr:rowOff>107950</xdr:rowOff>
    </xdr:from>
    <xdr:ext cx="297815" cy="22542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26670</xdr:rowOff>
    </xdr:from>
    <xdr:to>
      <xdr:col>82</xdr:col>
      <xdr:colOff>107950</xdr:colOff>
      <xdr:row>40</xdr:row>
      <xdr:rowOff>95250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970"/>
          <a:ext cx="0" cy="1097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67310</xdr:rowOff>
    </xdr:from>
    <xdr:ext cx="762000" cy="259080"/>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2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95250</xdr:rowOff>
    </xdr:from>
    <xdr:to>
      <xdr:col>82</xdr:col>
      <xdr:colOff>196850</xdr:colOff>
      <xdr:row>40</xdr:row>
      <xdr:rowOff>95250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5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113030</xdr:rowOff>
    </xdr:from>
    <xdr:ext cx="762000" cy="259080"/>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26670</xdr:rowOff>
    </xdr:from>
    <xdr:to>
      <xdr:col>82</xdr:col>
      <xdr:colOff>196850</xdr:colOff>
      <xdr:row>34</xdr:row>
      <xdr:rowOff>26670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163830</xdr:rowOff>
    </xdr:from>
    <xdr:to>
      <xdr:col>82</xdr:col>
      <xdr:colOff>107950</xdr:colOff>
      <xdr:row>34</xdr:row>
      <xdr:rowOff>168275</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931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45720</xdr:rowOff>
    </xdr:from>
    <xdr:ext cx="762000" cy="259080"/>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73660</xdr:rowOff>
    </xdr:from>
    <xdr:to>
      <xdr:col>82</xdr:col>
      <xdr:colOff>158750</xdr:colOff>
      <xdr:row>38</xdr:row>
      <xdr:rowOff>3810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154940</xdr:rowOff>
    </xdr:from>
    <xdr:to>
      <xdr:col>78</xdr:col>
      <xdr:colOff>69850</xdr:colOff>
      <xdr:row>34</xdr:row>
      <xdr:rowOff>163830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842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105410</xdr:rowOff>
    </xdr:from>
    <xdr:ext cx="736600" cy="259080"/>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9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95250</xdr:rowOff>
    </xdr:from>
    <xdr:to>
      <xdr:col>73</xdr:col>
      <xdr:colOff>180975</xdr:colOff>
      <xdr:row>34</xdr:row>
      <xdr:rowOff>154940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245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149225</xdr:rowOff>
    </xdr:from>
    <xdr:to>
      <xdr:col>74</xdr:col>
      <xdr:colOff>31750</xdr:colOff>
      <xdr:row>37</xdr:row>
      <xdr:rowOff>79375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64135</xdr:rowOff>
    </xdr:from>
    <xdr:ext cx="762000" cy="2584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0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33</xdr:row>
      <xdr:rowOff>161290</xdr:rowOff>
    </xdr:from>
    <xdr:to>
      <xdr:col>69</xdr:col>
      <xdr:colOff>92075</xdr:colOff>
      <xdr:row>34</xdr:row>
      <xdr:rowOff>95250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191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158750</xdr:rowOff>
    </xdr:from>
    <xdr:to>
      <xdr:col>69</xdr:col>
      <xdr:colOff>142875</xdr:colOff>
      <xdr:row>37</xdr:row>
      <xdr:rowOff>88900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73660</xdr:rowOff>
    </xdr:from>
    <xdr:ext cx="761365" cy="259080"/>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158750</xdr:rowOff>
    </xdr:from>
    <xdr:to>
      <xdr:col>65</xdr:col>
      <xdr:colOff>53975</xdr:colOff>
      <xdr:row>37</xdr:row>
      <xdr:rowOff>88900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73660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34</xdr:row>
      <xdr:rowOff>117475</xdr:rowOff>
    </xdr:from>
    <xdr:to>
      <xdr:col>82</xdr:col>
      <xdr:colOff>158750</xdr:colOff>
      <xdr:row>35</xdr:row>
      <xdr:rowOff>47625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133985</xdr:rowOff>
    </xdr:from>
    <xdr:ext cx="762000" cy="2584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91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113030</xdr:rowOff>
    </xdr:from>
    <xdr:to>
      <xdr:col>78</xdr:col>
      <xdr:colOff>120650</xdr:colOff>
      <xdr:row>35</xdr:row>
      <xdr:rowOff>43180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53340</xdr:rowOff>
    </xdr:from>
    <xdr:ext cx="736600" cy="2584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111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103505</xdr:rowOff>
    </xdr:from>
    <xdr:to>
      <xdr:col>74</xdr:col>
      <xdr:colOff>31750</xdr:colOff>
      <xdr:row>35</xdr:row>
      <xdr:rowOff>33655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43815</xdr:rowOff>
    </xdr:from>
    <xdr:ext cx="762000" cy="2584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01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44450</xdr:rowOff>
    </xdr:from>
    <xdr:to>
      <xdr:col>69</xdr:col>
      <xdr:colOff>142875</xdr:colOff>
      <xdr:row>34</xdr:row>
      <xdr:rowOff>146050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156210</xdr:rowOff>
    </xdr:from>
    <xdr:ext cx="761365" cy="2584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42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50800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3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依然として県、全国平均を上回っており、公債費負担は非常に重いものになっている。新規発行抑制の取り組みから近年緩やかに改善してきたが、広域ごみ処理施設等大型建設事業の償還が始まるため今後は横ばい、もしくは人口減・高齢化による税収の落ち込みから、負担は更に重くなっていくことが予想される。新規発行抑制、公営企業会計における収入確保及び歳出削減等、引き続き適正な地方債管理に努める。　</a:t>
          </a:r>
        </a:p>
      </xdr:txBody>
    </xdr:sp>
    <xdr:clientData/>
  </xdr:twoCellAnchor>
  <xdr:oneCellAnchor>
    <xdr:from>
      <xdr:col>3</xdr:col>
      <xdr:colOff>123825</xdr:colOff>
      <xdr:row>69</xdr:row>
      <xdr:rowOff>107950</xdr:rowOff>
    </xdr:from>
    <xdr:ext cx="297815" cy="22542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85090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57150</xdr:rowOff>
    </xdr:from>
    <xdr:ext cx="762000" cy="259080"/>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85090</xdr:rowOff>
    </xdr:from>
    <xdr:to>
      <xdr:col>24</xdr:col>
      <xdr:colOff>114300</xdr:colOff>
      <xdr:row>80</xdr:row>
      <xdr:rowOff>85090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87630</xdr:rowOff>
    </xdr:from>
    <xdr:ext cx="762000" cy="2584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7437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43180</xdr:rowOff>
    </xdr:from>
    <xdr:ext cx="762000" cy="2584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019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743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41910</xdr:rowOff>
    </xdr:from>
    <xdr:to>
      <xdr:col>20</xdr:col>
      <xdr:colOff>38100</xdr:colOff>
      <xdr:row>76</xdr:row>
      <xdr:rowOff>143510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153670</xdr:rowOff>
    </xdr:from>
    <xdr:ext cx="735965"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409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1270</xdr:rowOff>
    </xdr:from>
    <xdr:to>
      <xdr:col>15</xdr:col>
      <xdr:colOff>98425</xdr:colOff>
      <xdr:row>78</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743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3810</xdr:rowOff>
    </xdr:from>
    <xdr:to>
      <xdr:col>15</xdr:col>
      <xdr:colOff>149225</xdr:colOff>
      <xdr:row>76</xdr:row>
      <xdr:rowOff>105410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3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115570</xdr:rowOff>
    </xdr:from>
    <xdr:ext cx="762000" cy="25908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69850</xdr:rowOff>
    </xdr:from>
    <xdr:to>
      <xdr:col>11</xdr:col>
      <xdr:colOff>9525</xdr:colOff>
      <xdr:row>78</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4295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41910</xdr:rowOff>
    </xdr:from>
    <xdr:to>
      <xdr:col>11</xdr:col>
      <xdr:colOff>60325</xdr:colOff>
      <xdr:row>76</xdr:row>
      <xdr:rowOff>143510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153670</xdr:rowOff>
    </xdr:from>
    <xdr:ext cx="76136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0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142240</xdr:rowOff>
    </xdr:from>
    <xdr:ext cx="76136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93980</xdr:rowOff>
    </xdr:from>
    <xdr:ext cx="762000" cy="259080"/>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95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0</xdr:rowOff>
    </xdr:from>
    <xdr:to>
      <xdr:col>20</xdr:col>
      <xdr:colOff>38100</xdr:colOff>
      <xdr:row>78</xdr:row>
      <xdr:rowOff>101600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86360</xdr:rowOff>
    </xdr:from>
    <xdr:ext cx="735965" cy="2584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59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121920</xdr:rowOff>
    </xdr:from>
    <xdr:to>
      <xdr:col>15</xdr:col>
      <xdr:colOff>149225</xdr:colOff>
      <xdr:row>78</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36830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0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19050</xdr:rowOff>
    </xdr:from>
    <xdr:to>
      <xdr:col>11</xdr:col>
      <xdr:colOff>60325</xdr:colOff>
      <xdr:row>78</xdr:row>
      <xdr:rowOff>120650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105410</xdr:rowOff>
    </xdr:from>
    <xdr:ext cx="761365"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78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132080</xdr:rowOff>
    </xdr:from>
    <xdr:ext cx="761365" cy="2584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05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収支比率は県、全国平均を下回っている。これは、公債費負担が大きい割合を持つことの反動である。今後も施設の老朽化による維持補修費の増加や多様化する町民ニーズにより数値は横ばいで推移すると考えられる。全ての支出について更なる見直しを行い、経常的支出の削減に努める。</a:t>
          </a:r>
        </a:p>
      </xdr:txBody>
    </xdr:sp>
    <xdr:clientData/>
  </xdr:twoCellAnchor>
  <xdr:oneCellAnchor>
    <xdr:from>
      <xdr:col>62</xdr:col>
      <xdr:colOff>6350</xdr:colOff>
      <xdr:row>69</xdr:row>
      <xdr:rowOff>107950</xdr:rowOff>
    </xdr:from>
    <xdr:ext cx="297815" cy="22542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124460</xdr:rowOff>
    </xdr:from>
    <xdr:to>
      <xdr:col>82</xdr:col>
      <xdr:colOff>107950</xdr:colOff>
      <xdr:row>79</xdr:row>
      <xdr:rowOff>106680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68860"/>
          <a:ext cx="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78740</xdr:rowOff>
    </xdr:from>
    <xdr:ext cx="762000"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62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106.6</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106680</xdr:rowOff>
    </xdr:from>
    <xdr:to>
      <xdr:col>82</xdr:col>
      <xdr:colOff>196850</xdr:colOff>
      <xdr:row>79</xdr:row>
      <xdr:rowOff>106680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651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39370</xdr:rowOff>
    </xdr:from>
    <xdr:ext cx="762000" cy="259080"/>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1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124460</xdr:rowOff>
    </xdr:from>
    <xdr:to>
      <xdr:col>82</xdr:col>
      <xdr:colOff>196850</xdr:colOff>
      <xdr:row>72</xdr:row>
      <xdr:rowOff>124460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6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97790</xdr:rowOff>
    </xdr:from>
    <xdr:to>
      <xdr:col>82</xdr:col>
      <xdr:colOff>107950</xdr:colOff>
      <xdr:row>74</xdr:row>
      <xdr:rowOff>115570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850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85090</xdr:rowOff>
    </xdr:from>
    <xdr:ext cx="762000" cy="25908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723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74</xdr:row>
      <xdr:rowOff>113030</xdr:rowOff>
    </xdr:from>
    <xdr:to>
      <xdr:col>82</xdr:col>
      <xdr:colOff>158750</xdr:colOff>
      <xdr:row>75</xdr:row>
      <xdr:rowOff>43180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95250</xdr:rowOff>
    </xdr:from>
    <xdr:to>
      <xdr:col>78</xdr:col>
      <xdr:colOff>69850</xdr:colOff>
      <xdr:row>74</xdr:row>
      <xdr:rowOff>97790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825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162560</xdr:rowOff>
    </xdr:from>
    <xdr:ext cx="736600" cy="25908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49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83820</xdr:rowOff>
    </xdr:from>
    <xdr:to>
      <xdr:col>73</xdr:col>
      <xdr:colOff>180975</xdr:colOff>
      <xdr:row>74</xdr:row>
      <xdr:rowOff>95250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71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16510</xdr:rowOff>
    </xdr:from>
    <xdr:to>
      <xdr:col>74</xdr:col>
      <xdr:colOff>31750</xdr:colOff>
      <xdr:row>74</xdr:row>
      <xdr:rowOff>118110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0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128270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47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10160</xdr:rowOff>
    </xdr:from>
    <xdr:to>
      <xdr:col>69</xdr:col>
      <xdr:colOff>92075</xdr:colOff>
      <xdr:row>74</xdr:row>
      <xdr:rowOff>83820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69746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103505</xdr:rowOff>
    </xdr:from>
    <xdr:to>
      <xdr:col>69</xdr:col>
      <xdr:colOff>142875</xdr:colOff>
      <xdr:row>75</xdr:row>
      <xdr:rowOff>33655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18415</xdr:rowOff>
    </xdr:from>
    <xdr:ext cx="761365" cy="2584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77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74</xdr:row>
      <xdr:rowOff>140335</xdr:rowOff>
    </xdr:from>
    <xdr:to>
      <xdr:col>65</xdr:col>
      <xdr:colOff>53975</xdr:colOff>
      <xdr:row>75</xdr:row>
      <xdr:rowOff>70485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55245</xdr:rowOff>
    </xdr:from>
    <xdr:ext cx="762000" cy="2584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3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74</xdr:row>
      <xdr:rowOff>64770</xdr:rowOff>
    </xdr:from>
    <xdr:to>
      <xdr:col>82</xdr:col>
      <xdr:colOff>158750</xdr:colOff>
      <xdr:row>74</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81280</xdr:rowOff>
    </xdr:from>
    <xdr:ext cx="762000" cy="25908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597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46355</xdr:rowOff>
    </xdr:from>
    <xdr:to>
      <xdr:col>78</xdr:col>
      <xdr:colOff>120650</xdr:colOff>
      <xdr:row>74</xdr:row>
      <xdr:rowOff>147955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158115</xdr:rowOff>
    </xdr:from>
    <xdr:ext cx="736600" cy="2584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02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44450</xdr:rowOff>
    </xdr:from>
    <xdr:to>
      <xdr:col>74</xdr:col>
      <xdr:colOff>31750</xdr:colOff>
      <xdr:row>74</xdr:row>
      <xdr:rowOff>146050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7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130810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1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33020</xdr:rowOff>
    </xdr:from>
    <xdr:to>
      <xdr:col>69</xdr:col>
      <xdr:colOff>142875</xdr:colOff>
      <xdr:row>74</xdr:row>
      <xdr:rowOff>134620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144780</xdr:rowOff>
    </xdr:from>
    <xdr:ext cx="761365" cy="2584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891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73</xdr:row>
      <xdr:rowOff>130810</xdr:rowOff>
    </xdr:from>
    <xdr:to>
      <xdr:col>65</xdr:col>
      <xdr:colOff>53975</xdr:colOff>
      <xdr:row>74</xdr:row>
      <xdr:rowOff>60960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71120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41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新潟県阿賀町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62230</xdr:rowOff>
    </xdr:from>
    <xdr:to>
      <xdr:col>29</xdr:col>
      <xdr:colOff>127000</xdr:colOff>
      <xdr:row>20</xdr:row>
      <xdr:rowOff>89535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167255"/>
          <a:ext cx="0" cy="13989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62230</xdr:rowOff>
    </xdr:from>
    <xdr:ext cx="761365" cy="2590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98,626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89535</xdr:rowOff>
    </xdr:from>
    <xdr:to>
      <xdr:col>30</xdr:col>
      <xdr:colOff>25400</xdr:colOff>
      <xdr:row>20</xdr:row>
      <xdr:rowOff>89535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66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148590</xdr:rowOff>
    </xdr:from>
    <xdr:ext cx="76136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282,280</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62230</xdr:rowOff>
    </xdr:from>
    <xdr:to>
      <xdr:col>30</xdr:col>
      <xdr:colOff>25400</xdr:colOff>
      <xdr:row>12</xdr:row>
      <xdr:rowOff>62230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1672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129540</xdr:rowOff>
    </xdr:from>
    <xdr:to>
      <xdr:col>29</xdr:col>
      <xdr:colOff>127000</xdr:colOff>
      <xdr:row>14</xdr:row>
      <xdr:rowOff>27940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406015"/>
          <a:ext cx="647700" cy="698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48895</xdr:rowOff>
    </xdr:from>
    <xdr:ext cx="761365"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1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161,143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76835</xdr:rowOff>
    </xdr:from>
    <xdr:to>
      <xdr:col>29</xdr:col>
      <xdr:colOff>177800</xdr:colOff>
      <xdr:row>18</xdr:row>
      <xdr:rowOff>6985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3039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27940</xdr:rowOff>
    </xdr:from>
    <xdr:to>
      <xdr:col>26</xdr:col>
      <xdr:colOff>50800</xdr:colOff>
      <xdr:row>14</xdr:row>
      <xdr:rowOff>79375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47586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118745</xdr:rowOff>
    </xdr:from>
    <xdr:to>
      <xdr:col>26</xdr:col>
      <xdr:colOff>101600</xdr:colOff>
      <xdr:row>18</xdr:row>
      <xdr:rowOff>48895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81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33655</xdr:rowOff>
    </xdr:from>
    <xdr:ext cx="736600" cy="2584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155,632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79375</xdr:rowOff>
    </xdr:from>
    <xdr:to>
      <xdr:col>22</xdr:col>
      <xdr:colOff>114300</xdr:colOff>
      <xdr:row>14</xdr:row>
      <xdr:rowOff>112395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527300"/>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163830</xdr:rowOff>
    </xdr:from>
    <xdr:to>
      <xdr:col>22</xdr:col>
      <xdr:colOff>165100</xdr:colOff>
      <xdr:row>18</xdr:row>
      <xdr:rowOff>93980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126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78740</xdr:rowOff>
    </xdr:from>
    <xdr:ext cx="762000" cy="2590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149,729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112395</xdr:rowOff>
    </xdr:from>
    <xdr:to>
      <xdr:col>18</xdr:col>
      <xdr:colOff>177800</xdr:colOff>
      <xdr:row>15</xdr:row>
      <xdr:rowOff>129540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560320"/>
          <a:ext cx="698500" cy="188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24130</xdr:rowOff>
    </xdr:from>
    <xdr:to>
      <xdr:col>19</xdr:col>
      <xdr:colOff>38100</xdr:colOff>
      <xdr:row>18</xdr:row>
      <xdr:rowOff>125730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57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110490</xdr:rowOff>
    </xdr:from>
    <xdr:ext cx="762000" cy="2584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4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145,615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100330</xdr:rowOff>
    </xdr:from>
    <xdr:to>
      <xdr:col>15</xdr:col>
      <xdr:colOff>101600</xdr:colOff>
      <xdr:row>20</xdr:row>
      <xdr:rowOff>30480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405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15240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9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13</xdr:row>
      <xdr:rowOff>78740</xdr:rowOff>
    </xdr:from>
    <xdr:to>
      <xdr:col>29</xdr:col>
      <xdr:colOff>177800</xdr:colOff>
      <xdr:row>14</xdr:row>
      <xdr:rowOff>8890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355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95250</xdr:rowOff>
    </xdr:from>
    <xdr:ext cx="76136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00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250,891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148590</xdr:rowOff>
    </xdr:from>
    <xdr:to>
      <xdr:col>26</xdr:col>
      <xdr:colOff>101600</xdr:colOff>
      <xdr:row>14</xdr:row>
      <xdr:rowOff>78740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425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88900</xdr:rowOff>
    </xdr:from>
    <xdr:ext cx="7366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93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241,716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29210</xdr:rowOff>
    </xdr:from>
    <xdr:to>
      <xdr:col>22</xdr:col>
      <xdr:colOff>165100</xdr:colOff>
      <xdr:row>14</xdr:row>
      <xdr:rowOff>130175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477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140335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235,010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61595</xdr:rowOff>
    </xdr:from>
    <xdr:to>
      <xdr:col>19</xdr:col>
      <xdr:colOff>38100</xdr:colOff>
      <xdr:row>14</xdr:row>
      <xdr:rowOff>163195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50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1905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230,653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78740</xdr:rowOff>
    </xdr:from>
    <xdr:to>
      <xdr:col>15</xdr:col>
      <xdr:colOff>101600</xdr:colOff>
      <xdr:row>16</xdr:row>
      <xdr:rowOff>8890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69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19050</xdr:rowOff>
    </xdr:from>
    <xdr:ext cx="762000" cy="2584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66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205,935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330835</xdr:rowOff>
    </xdr:from>
    <xdr:to>
      <xdr:col>29</xdr:col>
      <xdr:colOff>127000</xdr:colOff>
      <xdr:row>38</xdr:row>
      <xdr:rowOff>19685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651500" y="6255385"/>
          <a:ext cx="0" cy="12319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334645</xdr:rowOff>
    </xdr:from>
    <xdr:ext cx="761365" cy="259080"/>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-40,920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19685</xdr:rowOff>
    </xdr:from>
    <xdr:to>
      <xdr:col>30</xdr:col>
      <xdr:colOff>25400</xdr:colOff>
      <xdr:row>38</xdr:row>
      <xdr:rowOff>19685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562600" y="74872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73660</xdr:rowOff>
    </xdr:from>
    <xdr:ext cx="761365" cy="2584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8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120,714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330835</xdr:rowOff>
    </xdr:from>
    <xdr:to>
      <xdr:col>30</xdr:col>
      <xdr:colOff>25400</xdr:colOff>
      <xdr:row>33</xdr:row>
      <xdr:rowOff>330835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562600" y="6255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269240</xdr:rowOff>
    </xdr:from>
    <xdr:to>
      <xdr:col>29</xdr:col>
      <xdr:colOff>127000</xdr:colOff>
      <xdr:row>35</xdr:row>
      <xdr:rowOff>1270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5003800" y="6536690"/>
          <a:ext cx="647700" cy="749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204470</xdr:rowOff>
    </xdr:from>
    <xdr:ext cx="761365" cy="25908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82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36,985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232410</xdr:rowOff>
    </xdr:from>
    <xdr:to>
      <xdr:col>29</xdr:col>
      <xdr:colOff>177800</xdr:colOff>
      <xdr:row>35</xdr:row>
      <xdr:rowOff>333375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600700" y="68427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335915</xdr:rowOff>
    </xdr:from>
    <xdr:to>
      <xdr:col>26</xdr:col>
      <xdr:colOff>50800</xdr:colOff>
      <xdr:row>35</xdr:row>
      <xdr:rowOff>1270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4305300" y="660336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233680</xdr:rowOff>
    </xdr:from>
    <xdr:to>
      <xdr:col>26</xdr:col>
      <xdr:colOff>101600</xdr:colOff>
      <xdr:row>35</xdr:row>
      <xdr:rowOff>335915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9530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320040</xdr:rowOff>
    </xdr:from>
    <xdr:ext cx="736600" cy="259080"/>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36,787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335915</xdr:rowOff>
    </xdr:from>
    <xdr:to>
      <xdr:col>22</xdr:col>
      <xdr:colOff>114300</xdr:colOff>
      <xdr:row>34</xdr:row>
      <xdr:rowOff>342900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606800" y="660336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263525</xdr:rowOff>
    </xdr:from>
    <xdr:to>
      <xdr:col>22</xdr:col>
      <xdr:colOff>165100</xdr:colOff>
      <xdr:row>36</xdr:row>
      <xdr:rowOff>22225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254500" y="687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6985</xdr:rowOff>
    </xdr:from>
    <xdr:ext cx="762000" cy="2584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32,930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342900</xdr:rowOff>
    </xdr:from>
    <xdr:to>
      <xdr:col>18</xdr:col>
      <xdr:colOff>177800</xdr:colOff>
      <xdr:row>35</xdr:row>
      <xdr:rowOff>17780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908300" y="661035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282575</xdr:rowOff>
    </xdr:from>
    <xdr:to>
      <xdr:col>19</xdr:col>
      <xdr:colOff>38100</xdr:colOff>
      <xdr:row>36</xdr:row>
      <xdr:rowOff>41275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556000" y="6892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26035</xdr:rowOff>
    </xdr:from>
    <xdr:ext cx="762000" cy="25971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2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30,443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306705</xdr:rowOff>
    </xdr:from>
    <xdr:to>
      <xdr:col>15</xdr:col>
      <xdr:colOff>101600</xdr:colOff>
      <xdr:row>36</xdr:row>
      <xdr:rowOff>64770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857500" y="69170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49530</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00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217805</xdr:rowOff>
    </xdr:from>
    <xdr:to>
      <xdr:col>29</xdr:col>
      <xdr:colOff>177800</xdr:colOff>
      <xdr:row>34</xdr:row>
      <xdr:rowOff>320040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600700" y="64852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63500</xdr:rowOff>
    </xdr:from>
    <xdr:ext cx="761365" cy="257810"/>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309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83,924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294640</xdr:rowOff>
    </xdr:from>
    <xdr:to>
      <xdr:col>26</xdr:col>
      <xdr:colOff>101600</xdr:colOff>
      <xdr:row>35</xdr:row>
      <xdr:rowOff>52705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953000" y="65620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63500</xdr:rowOff>
    </xdr:from>
    <xdr:ext cx="736600" cy="25781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3095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73,931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286385</xdr:rowOff>
    </xdr:from>
    <xdr:to>
      <xdr:col>22</xdr:col>
      <xdr:colOff>165100</xdr:colOff>
      <xdr:row>35</xdr:row>
      <xdr:rowOff>44450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254500" y="65538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55245</xdr:rowOff>
    </xdr:from>
    <xdr:ext cx="762000" cy="25781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22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74,988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292100</xdr:rowOff>
    </xdr:from>
    <xdr:to>
      <xdr:col>19</xdr:col>
      <xdr:colOff>38100</xdr:colOff>
      <xdr:row>35</xdr:row>
      <xdr:rowOff>49530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556000" y="655955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60325</xdr:rowOff>
    </xdr:from>
    <xdr:ext cx="762000" cy="25971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277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309245</xdr:rowOff>
    </xdr:from>
    <xdr:to>
      <xdr:col>15</xdr:col>
      <xdr:colOff>101600</xdr:colOff>
      <xdr:row>35</xdr:row>
      <xdr:rowOff>68580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857500" y="65766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79375</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46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71,843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168910</xdr:rowOff>
    </xdr:from>
    <xdr:ext cx="5949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54610</xdr:rowOff>
    </xdr:from>
    <xdr:ext cx="5949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111760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168910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68580</xdr:rowOff>
    </xdr:from>
    <xdr:to>
      <xdr:col>24</xdr:col>
      <xdr:colOff>62865</xdr:colOff>
      <xdr:row>39</xdr:row>
      <xdr:rowOff>54610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08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58420</xdr:rowOff>
    </xdr:from>
    <xdr:ext cx="534670" cy="259080"/>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90,582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54610</xdr:rowOff>
    </xdr:from>
    <xdr:to>
      <xdr:col>24</xdr:col>
      <xdr:colOff>152400</xdr:colOff>
      <xdr:row>39</xdr:row>
      <xdr:rowOff>54610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15240</xdr:rowOff>
    </xdr:from>
    <xdr:ext cx="598805" cy="259080"/>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257,758</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68580</xdr:rowOff>
    </xdr:from>
    <xdr:to>
      <xdr:col>24</xdr:col>
      <xdr:colOff>152400</xdr:colOff>
      <xdr:row>30</xdr:row>
      <xdr:rowOff>68580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68580</xdr:rowOff>
    </xdr:from>
    <xdr:to>
      <xdr:col>24</xdr:col>
      <xdr:colOff>63500</xdr:colOff>
      <xdr:row>30</xdr:row>
      <xdr:rowOff>151765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12080"/>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16510</xdr:rowOff>
    </xdr:from>
    <xdr:ext cx="598805" cy="259080"/>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143,042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151765</xdr:rowOff>
    </xdr:from>
    <xdr:to>
      <xdr:col>19</xdr:col>
      <xdr:colOff>177800</xdr:colOff>
      <xdr:row>31</xdr:row>
      <xdr:rowOff>45720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29526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78740</xdr:rowOff>
    </xdr:from>
    <xdr:to>
      <xdr:col>20</xdr:col>
      <xdr:colOff>38100</xdr:colOff>
      <xdr:row>37</xdr:row>
      <xdr:rowOff>8890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0</xdr:rowOff>
    </xdr:from>
    <xdr:ext cx="598170" cy="259080"/>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580" y="6343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138,583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31</xdr:row>
      <xdr:rowOff>45720</xdr:rowOff>
    </xdr:from>
    <xdr:to>
      <xdr:col>15</xdr:col>
      <xdr:colOff>50800</xdr:colOff>
      <xdr:row>31</xdr:row>
      <xdr:rowOff>82550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606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26670</xdr:rowOff>
    </xdr:from>
    <xdr:ext cx="598170" cy="259080"/>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580" y="63703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31</xdr:row>
      <xdr:rowOff>82550</xdr:rowOff>
    </xdr:from>
    <xdr:to>
      <xdr:col>10</xdr:col>
      <xdr:colOff>114300</xdr:colOff>
      <xdr:row>33</xdr:row>
      <xdr:rowOff>80010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97500"/>
          <a:ext cx="88900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64770</xdr:rowOff>
    </xdr:from>
    <xdr:ext cx="598170" cy="2584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580" y="6408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39</xdr:row>
      <xdr:rowOff>17780</xdr:rowOff>
    </xdr:from>
    <xdr:to>
      <xdr:col>6</xdr:col>
      <xdr:colOff>38100</xdr:colOff>
      <xdr:row>39</xdr:row>
      <xdr:rowOff>119380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110490</xdr:rowOff>
    </xdr:from>
    <xdr:ext cx="534035" cy="2584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2965" y="6797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30</xdr:row>
      <xdr:rowOff>17780</xdr:rowOff>
    </xdr:from>
    <xdr:to>
      <xdr:col>24</xdr:col>
      <xdr:colOff>114300</xdr:colOff>
      <xdr:row>30</xdr:row>
      <xdr:rowOff>119380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142240</xdr:rowOff>
    </xdr:from>
    <xdr:ext cx="598805" cy="259080"/>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1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257,758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30</xdr:row>
      <xdr:rowOff>100965</xdr:rowOff>
    </xdr:from>
    <xdr:to>
      <xdr:col>20</xdr:col>
      <xdr:colOff>38100</xdr:colOff>
      <xdr:row>31</xdr:row>
      <xdr:rowOff>31115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29</xdr:row>
      <xdr:rowOff>47625</xdr:rowOff>
    </xdr:from>
    <xdr:ext cx="59817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580" y="5019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248,668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30</xdr:row>
      <xdr:rowOff>166370</xdr:rowOff>
    </xdr:from>
    <xdr:to>
      <xdr:col>15</xdr:col>
      <xdr:colOff>101600</xdr:colOff>
      <xdr:row>31</xdr:row>
      <xdr:rowOff>96520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29</xdr:row>
      <xdr:rowOff>113030</xdr:rowOff>
    </xdr:from>
    <xdr:ext cx="59817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580" y="5085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31</xdr:row>
      <xdr:rowOff>31750</xdr:rowOff>
    </xdr:from>
    <xdr:to>
      <xdr:col>10</xdr:col>
      <xdr:colOff>165100</xdr:colOff>
      <xdr:row>31</xdr:row>
      <xdr:rowOff>133350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29</xdr:row>
      <xdr:rowOff>149860</xdr:rowOff>
    </xdr:from>
    <xdr:ext cx="59817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580" y="5121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29210</xdr:rowOff>
    </xdr:from>
    <xdr:to>
      <xdr:col>6</xdr:col>
      <xdr:colOff>38100</xdr:colOff>
      <xdr:row>33</xdr:row>
      <xdr:rowOff>130810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31</xdr:row>
      <xdr:rowOff>147320</xdr:rowOff>
    </xdr:from>
    <xdr:ext cx="59817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580" y="5462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82,707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5165" cy="2584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52705</xdr:rowOff>
    </xdr:from>
    <xdr:to>
      <xdr:col>24</xdr:col>
      <xdr:colOff>62865</xdr:colOff>
      <xdr:row>58</xdr:row>
      <xdr:rowOff>92075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205"/>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96520</xdr:rowOff>
    </xdr:from>
    <xdr:ext cx="534670" cy="259080"/>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51,743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92075</xdr:rowOff>
    </xdr:from>
    <xdr:to>
      <xdr:col>24</xdr:col>
      <xdr:colOff>152400</xdr:colOff>
      <xdr:row>58</xdr:row>
      <xdr:rowOff>92075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170815</xdr:rowOff>
    </xdr:from>
    <xdr:ext cx="690245" cy="2584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4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1,594,972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52705</xdr:rowOff>
    </xdr:from>
    <xdr:to>
      <xdr:col>24</xdr:col>
      <xdr:colOff>152400</xdr:colOff>
      <xdr:row>50</xdr:row>
      <xdr:rowOff>52705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95250</xdr:rowOff>
    </xdr:from>
    <xdr:to>
      <xdr:col>24</xdr:col>
      <xdr:colOff>63500</xdr:colOff>
      <xdr:row>57</xdr:row>
      <xdr:rowOff>121285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86790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102235</xdr:rowOff>
    </xdr:from>
    <xdr:ext cx="598805" cy="2584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8748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149,565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123825</xdr:rowOff>
    </xdr:from>
    <xdr:to>
      <xdr:col>24</xdr:col>
      <xdr:colOff>114300</xdr:colOff>
      <xdr:row>58</xdr:row>
      <xdr:rowOff>53975</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121285</xdr:rowOff>
    </xdr:from>
    <xdr:to>
      <xdr:col>19</xdr:col>
      <xdr:colOff>177800</xdr:colOff>
      <xdr:row>57</xdr:row>
      <xdr:rowOff>154940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8939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128905</xdr:rowOff>
    </xdr:from>
    <xdr:to>
      <xdr:col>20</xdr:col>
      <xdr:colOff>38100</xdr:colOff>
      <xdr:row>58</xdr:row>
      <xdr:rowOff>59055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50165</xdr:rowOff>
    </xdr:from>
    <xdr:ext cx="598170" cy="259080"/>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580" y="99942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154940</xdr:rowOff>
    </xdr:from>
    <xdr:to>
      <xdr:col>15</xdr:col>
      <xdr:colOff>50800</xdr:colOff>
      <xdr:row>57</xdr:row>
      <xdr:rowOff>164465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2759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140970</xdr:rowOff>
    </xdr:from>
    <xdr:to>
      <xdr:col>15</xdr:col>
      <xdr:colOff>101600</xdr:colOff>
      <xdr:row>58</xdr:row>
      <xdr:rowOff>71120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62230</xdr:rowOff>
    </xdr:from>
    <xdr:ext cx="598170"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580" y="10006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151130</xdr:rowOff>
    </xdr:from>
    <xdr:to>
      <xdr:col>10</xdr:col>
      <xdr:colOff>114300</xdr:colOff>
      <xdr:row>57</xdr:row>
      <xdr:rowOff>164465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237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156845</xdr:rowOff>
    </xdr:from>
    <xdr:to>
      <xdr:col>10</xdr:col>
      <xdr:colOff>165100</xdr:colOff>
      <xdr:row>58</xdr:row>
      <xdr:rowOff>86995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78740</xdr:rowOff>
    </xdr:from>
    <xdr:ext cx="598170"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580" y="10022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170815</xdr:rowOff>
    </xdr:from>
    <xdr:to>
      <xdr:col>6</xdr:col>
      <xdr:colOff>38100</xdr:colOff>
      <xdr:row>58</xdr:row>
      <xdr:rowOff>100965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4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92075</xdr:rowOff>
    </xdr:from>
    <xdr:ext cx="53403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2965" y="10036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97,813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67310</xdr:rowOff>
    </xdr:from>
    <xdr:ext cx="598805" cy="259080"/>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68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236,347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70485</xdr:rowOff>
    </xdr:from>
    <xdr:to>
      <xdr:col>20</xdr:col>
      <xdr:colOff>38100</xdr:colOff>
      <xdr:row>58</xdr:row>
      <xdr:rowOff>635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17780</xdr:rowOff>
    </xdr:from>
    <xdr:ext cx="598170" cy="2584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207,904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103505</xdr:rowOff>
    </xdr:from>
    <xdr:to>
      <xdr:col>15</xdr:col>
      <xdr:colOff>101600</xdr:colOff>
      <xdr:row>58</xdr:row>
      <xdr:rowOff>33655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50165</xdr:rowOff>
    </xdr:from>
    <xdr:ext cx="59817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113665</xdr:rowOff>
    </xdr:from>
    <xdr:to>
      <xdr:col>10</xdr:col>
      <xdr:colOff>165100</xdr:colOff>
      <xdr:row>58</xdr:row>
      <xdr:rowOff>43815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60325</xdr:rowOff>
    </xdr:from>
    <xdr:ext cx="598170"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580" y="9661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160,751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100330</xdr:rowOff>
    </xdr:from>
    <xdr:to>
      <xdr:col>6</xdr:col>
      <xdr:colOff>38100</xdr:colOff>
      <xdr:row>58</xdr:row>
      <xdr:rowOff>30480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46990</xdr:rowOff>
    </xdr:from>
    <xdr:ext cx="598170"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580" y="9648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109220</xdr:rowOff>
    </xdr:from>
    <xdr:to>
      <xdr:col>24</xdr:col>
      <xdr:colOff>62865</xdr:colOff>
      <xdr:row>79</xdr:row>
      <xdr:rowOff>27940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625070"/>
          <a:ext cx="1270" cy="947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469900" cy="2584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76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27940</xdr:rowOff>
    </xdr:from>
    <xdr:to>
      <xdr:col>24</xdr:col>
      <xdr:colOff>152400</xdr:colOff>
      <xdr:row>79</xdr:row>
      <xdr:rowOff>27940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7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55245</xdr:rowOff>
    </xdr:from>
    <xdr:ext cx="534670" cy="2584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399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75,941</a:t>
          </a:r>
          <a:endParaRPr kumimoji="1" lang="ja-JP" altLang="en-US" sz="1000" b="1">
            <a:latin typeface="ＭＳ Ｐゴシック"/>
            <a:ea typeface="ＭＳ Ｐゴシック"/>
          </a:endParaRPr>
        </a:p>
      </xdr:txBody>
    </xdr:sp>
    <xdr:clientData/>
  </xdr:oneCellAnchor>
  <xdr:twoCellAnchor>
    <xdr:from>
      <xdr:col>23</xdr:col>
      <xdr:colOff>165100</xdr:colOff>
      <xdr:row>73</xdr:row>
      <xdr:rowOff>109220</xdr:rowOff>
    </xdr:from>
    <xdr:to>
      <xdr:col>24</xdr:col>
      <xdr:colOff>152400</xdr:colOff>
      <xdr:row>73</xdr:row>
      <xdr:rowOff>109220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625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156845</xdr:rowOff>
    </xdr:from>
    <xdr:to>
      <xdr:col>24</xdr:col>
      <xdr:colOff>63500</xdr:colOff>
      <xdr:row>73</xdr:row>
      <xdr:rowOff>109220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50124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105410</xdr:rowOff>
    </xdr:from>
    <xdr:ext cx="534670" cy="259080"/>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30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127000</xdr:rowOff>
    </xdr:from>
    <xdr:to>
      <xdr:col>24</xdr:col>
      <xdr:colOff>114300</xdr:colOff>
      <xdr:row>78</xdr:row>
      <xdr:rowOff>57150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20320</xdr:rowOff>
    </xdr:from>
    <xdr:to>
      <xdr:col>19</xdr:col>
      <xdr:colOff>177800</xdr:colOff>
      <xdr:row>72</xdr:row>
      <xdr:rowOff>156845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19327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107315</xdr:rowOff>
    </xdr:from>
    <xdr:to>
      <xdr:col>20</xdr:col>
      <xdr:colOff>38100</xdr:colOff>
      <xdr:row>78</xdr:row>
      <xdr:rowOff>37465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78</xdr:row>
      <xdr:rowOff>29210</xdr:rowOff>
    </xdr:from>
    <xdr:ext cx="534035" cy="2584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29965" y="13402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71</xdr:row>
      <xdr:rowOff>20320</xdr:rowOff>
    </xdr:from>
    <xdr:to>
      <xdr:col>15</xdr:col>
      <xdr:colOff>50800</xdr:colOff>
      <xdr:row>71</xdr:row>
      <xdr:rowOff>29845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1932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101600</xdr:rowOff>
    </xdr:from>
    <xdr:to>
      <xdr:col>15</xdr:col>
      <xdr:colOff>101600</xdr:colOff>
      <xdr:row>78</xdr:row>
      <xdr:rowOff>31750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78</xdr:row>
      <xdr:rowOff>22860</xdr:rowOff>
    </xdr:from>
    <xdr:ext cx="534035" cy="259080"/>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0965" y="1339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71</xdr:row>
      <xdr:rowOff>29845</xdr:rowOff>
    </xdr:from>
    <xdr:to>
      <xdr:col>10</xdr:col>
      <xdr:colOff>114300</xdr:colOff>
      <xdr:row>76</xdr:row>
      <xdr:rowOff>122555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202795"/>
          <a:ext cx="889000" cy="949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147955</xdr:rowOff>
    </xdr:from>
    <xdr:to>
      <xdr:col>10</xdr:col>
      <xdr:colOff>165100</xdr:colOff>
      <xdr:row>78</xdr:row>
      <xdr:rowOff>78105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78</xdr:row>
      <xdr:rowOff>69215</xdr:rowOff>
    </xdr:from>
    <xdr:ext cx="53403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1965" y="13442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86995</xdr:rowOff>
    </xdr:from>
    <xdr:to>
      <xdr:col>6</xdr:col>
      <xdr:colOff>38100</xdr:colOff>
      <xdr:row>79</xdr:row>
      <xdr:rowOff>17780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460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8255</xdr:rowOff>
    </xdr:from>
    <xdr:ext cx="469265" cy="2584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350" y="13552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57785</xdr:rowOff>
    </xdr:from>
    <xdr:to>
      <xdr:col>24</xdr:col>
      <xdr:colOff>114300</xdr:colOff>
      <xdr:row>73</xdr:row>
      <xdr:rowOff>159385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57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10795</xdr:rowOff>
    </xdr:from>
    <xdr:ext cx="534670" cy="2584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526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106045</xdr:rowOff>
    </xdr:from>
    <xdr:to>
      <xdr:col>20</xdr:col>
      <xdr:colOff>38100</xdr:colOff>
      <xdr:row>73</xdr:row>
      <xdr:rowOff>36195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71</xdr:row>
      <xdr:rowOff>52705</xdr:rowOff>
    </xdr:from>
    <xdr:ext cx="534035" cy="2584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29965" y="1222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70</xdr:row>
      <xdr:rowOff>140970</xdr:rowOff>
    </xdr:from>
    <xdr:to>
      <xdr:col>15</xdr:col>
      <xdr:colOff>101600</xdr:colOff>
      <xdr:row>71</xdr:row>
      <xdr:rowOff>71120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14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69</xdr:row>
      <xdr:rowOff>87630</xdr:rowOff>
    </xdr:from>
    <xdr:ext cx="598170" cy="2584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08580" y="11917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70</xdr:row>
      <xdr:rowOff>150495</xdr:rowOff>
    </xdr:from>
    <xdr:to>
      <xdr:col>10</xdr:col>
      <xdr:colOff>165100</xdr:colOff>
      <xdr:row>71</xdr:row>
      <xdr:rowOff>80645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15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69</xdr:row>
      <xdr:rowOff>97790</xdr:rowOff>
    </xdr:from>
    <xdr:ext cx="598170"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19580" y="11927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109,148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71755</xdr:rowOff>
    </xdr:from>
    <xdr:to>
      <xdr:col>6</xdr:col>
      <xdr:colOff>38100</xdr:colOff>
      <xdr:row>77</xdr:row>
      <xdr:rowOff>1905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18415</xdr:rowOff>
    </xdr:from>
    <xdr:ext cx="534035" cy="2584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2965" y="1287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72390</xdr:rowOff>
    </xdr:from>
    <xdr:to>
      <xdr:col>24</xdr:col>
      <xdr:colOff>62865</xdr:colOff>
      <xdr:row>98</xdr:row>
      <xdr:rowOff>90170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89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93980</xdr:rowOff>
    </xdr:from>
    <xdr:ext cx="534670" cy="259080"/>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6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46,565</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90170</xdr:rowOff>
    </xdr:from>
    <xdr:to>
      <xdr:col>24</xdr:col>
      <xdr:colOff>152400</xdr:colOff>
      <xdr:row>98</xdr:row>
      <xdr:rowOff>90170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19050</xdr:rowOff>
    </xdr:from>
    <xdr:ext cx="598805" cy="2584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174,182</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72390</xdr:rowOff>
    </xdr:from>
    <xdr:to>
      <xdr:col>24</xdr:col>
      <xdr:colOff>152400</xdr:colOff>
      <xdr:row>90</xdr:row>
      <xdr:rowOff>72390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26670</xdr:rowOff>
    </xdr:from>
    <xdr:to>
      <xdr:col>24</xdr:col>
      <xdr:colOff>63500</xdr:colOff>
      <xdr:row>96</xdr:row>
      <xdr:rowOff>139065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85870"/>
          <a:ext cx="8382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24130</xdr:rowOff>
    </xdr:from>
    <xdr:ext cx="534670" cy="259080"/>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45720</xdr:rowOff>
    </xdr:from>
    <xdr:to>
      <xdr:col>24</xdr:col>
      <xdr:colOff>114300</xdr:colOff>
      <xdr:row>96</xdr:row>
      <xdr:rowOff>147320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50165</xdr:rowOff>
    </xdr:from>
    <xdr:to>
      <xdr:col>19</xdr:col>
      <xdr:colOff>177800</xdr:colOff>
      <xdr:row>96</xdr:row>
      <xdr:rowOff>139065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0936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105410</xdr:rowOff>
    </xdr:from>
    <xdr:to>
      <xdr:col>20</xdr:col>
      <xdr:colOff>38100</xdr:colOff>
      <xdr:row>97</xdr:row>
      <xdr:rowOff>35560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26670</xdr:rowOff>
    </xdr:from>
    <xdr:ext cx="534035" cy="259080"/>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29965" y="1665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50165</xdr:rowOff>
    </xdr:from>
    <xdr:to>
      <xdr:col>15</xdr:col>
      <xdr:colOff>50800</xdr:colOff>
      <xdr:row>97</xdr:row>
      <xdr:rowOff>130810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09365"/>
          <a:ext cx="889000" cy="252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161925</xdr:rowOff>
    </xdr:from>
    <xdr:to>
      <xdr:col>15</xdr:col>
      <xdr:colOff>101600</xdr:colOff>
      <xdr:row>96</xdr:row>
      <xdr:rowOff>92075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109220</xdr:rowOff>
    </xdr:from>
    <xdr:ext cx="534035"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0965" y="1622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82,549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130810</xdr:rowOff>
    </xdr:from>
    <xdr:to>
      <xdr:col>10</xdr:col>
      <xdr:colOff>114300</xdr:colOff>
      <xdr:row>97</xdr:row>
      <xdr:rowOff>171450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614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43180</xdr:rowOff>
    </xdr:from>
    <xdr:to>
      <xdr:col>10</xdr:col>
      <xdr:colOff>165100</xdr:colOff>
      <xdr:row>97</xdr:row>
      <xdr:rowOff>144780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161290</xdr:rowOff>
    </xdr:from>
    <xdr:ext cx="53403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1965" y="16449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157480</xdr:rowOff>
    </xdr:from>
    <xdr:ext cx="534035" cy="2584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2965" y="16445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147320</xdr:rowOff>
    </xdr:from>
    <xdr:to>
      <xdr:col>24</xdr:col>
      <xdr:colOff>114300</xdr:colOff>
      <xdr:row>96</xdr:row>
      <xdr:rowOff>77470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170180</xdr:rowOff>
    </xdr:from>
    <xdr:ext cx="534670" cy="259080"/>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8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88265</xdr:rowOff>
    </xdr:from>
    <xdr:to>
      <xdr:col>20</xdr:col>
      <xdr:colOff>38100</xdr:colOff>
      <xdr:row>97</xdr:row>
      <xdr:rowOff>18415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4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34925</xdr:rowOff>
    </xdr:from>
    <xdr:ext cx="534035"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29965" y="1632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170815</xdr:rowOff>
    </xdr:from>
    <xdr:to>
      <xdr:col>15</xdr:col>
      <xdr:colOff>101600</xdr:colOff>
      <xdr:row>96</xdr:row>
      <xdr:rowOff>100965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92075</xdr:rowOff>
    </xdr:from>
    <xdr:ext cx="53403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0965" y="1655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81,701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80010</xdr:rowOff>
    </xdr:from>
    <xdr:to>
      <xdr:col>10</xdr:col>
      <xdr:colOff>165100</xdr:colOff>
      <xdr:row>98</xdr:row>
      <xdr:rowOff>10160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1270</xdr:rowOff>
    </xdr:from>
    <xdr:ext cx="53403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1965" y="16803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120650</xdr:rowOff>
    </xdr:from>
    <xdr:to>
      <xdr:col>6</xdr:col>
      <xdr:colOff>38100</xdr:colOff>
      <xdr:row>98</xdr:row>
      <xdr:rowOff>50800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41910</xdr:rowOff>
    </xdr:from>
    <xdr:ext cx="534035" cy="2584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2965" y="16844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43815</xdr:rowOff>
    </xdr:from>
    <xdr:to>
      <xdr:col>54</xdr:col>
      <xdr:colOff>189865</xdr:colOff>
      <xdr:row>37</xdr:row>
      <xdr:rowOff>54610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15"/>
          <a:ext cx="1270" cy="1210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58420</xdr:rowOff>
    </xdr:from>
    <xdr:ext cx="534670" cy="259080"/>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56,114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54610</xdr:rowOff>
    </xdr:from>
    <xdr:to>
      <xdr:col>55</xdr:col>
      <xdr:colOff>88900</xdr:colOff>
      <xdr:row>37</xdr:row>
      <xdr:rowOff>54610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161925</xdr:rowOff>
    </xdr:from>
    <xdr:ext cx="598805" cy="259080"/>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320,970</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43815</xdr:rowOff>
    </xdr:from>
    <xdr:to>
      <xdr:col>55</xdr:col>
      <xdr:colOff>88900</xdr:colOff>
      <xdr:row>30</xdr:row>
      <xdr:rowOff>43815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114300</xdr:rowOff>
    </xdr:from>
    <xdr:to>
      <xdr:col>55</xdr:col>
      <xdr:colOff>0</xdr:colOff>
      <xdr:row>34</xdr:row>
      <xdr:rowOff>62230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7215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90170</xdr:rowOff>
    </xdr:from>
    <xdr:ext cx="598805" cy="259080"/>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34</xdr:row>
      <xdr:rowOff>111760</xdr:rowOff>
    </xdr:from>
    <xdr:to>
      <xdr:col>55</xdr:col>
      <xdr:colOff>50800</xdr:colOff>
      <xdr:row>35</xdr:row>
      <xdr:rowOff>41910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62230</xdr:rowOff>
    </xdr:from>
    <xdr:to>
      <xdr:col>50</xdr:col>
      <xdr:colOff>114300</xdr:colOff>
      <xdr:row>35</xdr:row>
      <xdr:rowOff>41910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89153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122555</xdr:rowOff>
    </xdr:from>
    <xdr:to>
      <xdr:col>50</xdr:col>
      <xdr:colOff>165100</xdr:colOff>
      <xdr:row>35</xdr:row>
      <xdr:rowOff>52705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43815</xdr:rowOff>
    </xdr:from>
    <xdr:ext cx="598170" cy="2584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580" y="60445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63500</xdr:rowOff>
    </xdr:from>
    <xdr:to>
      <xdr:col>45</xdr:col>
      <xdr:colOff>177800</xdr:colOff>
      <xdr:row>35</xdr:row>
      <xdr:rowOff>41910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49900"/>
          <a:ext cx="8890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167640</xdr:rowOff>
    </xdr:from>
    <xdr:to>
      <xdr:col>46</xdr:col>
      <xdr:colOff>38100</xdr:colOff>
      <xdr:row>35</xdr:row>
      <xdr:rowOff>97790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88900</xdr:rowOff>
    </xdr:from>
    <xdr:ext cx="598170" cy="2584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580" y="6089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132,727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63500</xdr:rowOff>
    </xdr:from>
    <xdr:to>
      <xdr:col>41</xdr:col>
      <xdr:colOff>50800</xdr:colOff>
      <xdr:row>36</xdr:row>
      <xdr:rowOff>97790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49900"/>
          <a:ext cx="889000" cy="720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38100</xdr:rowOff>
    </xdr:from>
    <xdr:to>
      <xdr:col>41</xdr:col>
      <xdr:colOff>101600</xdr:colOff>
      <xdr:row>32</xdr:row>
      <xdr:rowOff>139700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130810</xdr:rowOff>
    </xdr:from>
    <xdr:ext cx="598170"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580" y="5617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236,110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3175</xdr:rowOff>
    </xdr:from>
    <xdr:to>
      <xdr:col>36</xdr:col>
      <xdr:colOff>165100</xdr:colOff>
      <xdr:row>36</xdr:row>
      <xdr:rowOff>104775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121285</xdr:rowOff>
    </xdr:from>
    <xdr:ext cx="534035" cy="2584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4965" y="5950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93,706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33</xdr:row>
      <xdr:rowOff>63500</xdr:rowOff>
    </xdr:from>
    <xdr:to>
      <xdr:col>55</xdr:col>
      <xdr:colOff>50800</xdr:colOff>
      <xdr:row>33</xdr:row>
      <xdr:rowOff>165100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86360</xdr:rowOff>
    </xdr:from>
    <xdr:ext cx="598805" cy="2584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727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193,082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11430</xdr:rowOff>
    </xdr:from>
    <xdr:to>
      <xdr:col>50</xdr:col>
      <xdr:colOff>165100</xdr:colOff>
      <xdr:row>34</xdr:row>
      <xdr:rowOff>113030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129540</xdr:rowOff>
    </xdr:from>
    <xdr:ext cx="59817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580" y="5615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34</xdr:row>
      <xdr:rowOff>162560</xdr:rowOff>
    </xdr:from>
    <xdr:to>
      <xdr:col>46</xdr:col>
      <xdr:colOff>38100</xdr:colOff>
      <xdr:row>35</xdr:row>
      <xdr:rowOff>92710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109220</xdr:rowOff>
    </xdr:from>
    <xdr:ext cx="598170" cy="2584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580" y="57670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133,842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12065</xdr:rowOff>
    </xdr:from>
    <xdr:to>
      <xdr:col>41</xdr:col>
      <xdr:colOff>101600</xdr:colOff>
      <xdr:row>32</xdr:row>
      <xdr:rowOff>113665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130175</xdr:rowOff>
    </xdr:from>
    <xdr:ext cx="59817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580" y="5273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46990</xdr:rowOff>
    </xdr:from>
    <xdr:to>
      <xdr:col>36</xdr:col>
      <xdr:colOff>165100</xdr:colOff>
      <xdr:row>36</xdr:row>
      <xdr:rowOff>148590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139700</xdr:rowOff>
    </xdr:from>
    <xdr:ext cx="53403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4965" y="6311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83185</xdr:rowOff>
    </xdr:from>
    <xdr:to>
      <xdr:col>54</xdr:col>
      <xdr:colOff>189865</xdr:colOff>
      <xdr:row>59</xdr:row>
      <xdr:rowOff>58420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68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62230</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24,909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58420</xdr:rowOff>
    </xdr:from>
    <xdr:to>
      <xdr:col>55</xdr:col>
      <xdr:colOff>88900</xdr:colOff>
      <xdr:row>59</xdr:row>
      <xdr:rowOff>58420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29845</xdr:rowOff>
    </xdr:from>
    <xdr:ext cx="598805" cy="2584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954,781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83185</xdr:rowOff>
    </xdr:from>
    <xdr:to>
      <xdr:col>55</xdr:col>
      <xdr:colOff>88900</xdr:colOff>
      <xdr:row>50</xdr:row>
      <xdr:rowOff>83185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128270</xdr:rowOff>
    </xdr:from>
    <xdr:to>
      <xdr:col>55</xdr:col>
      <xdr:colOff>0</xdr:colOff>
      <xdr:row>58</xdr:row>
      <xdr:rowOff>99695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00920"/>
          <a:ext cx="8382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160655</xdr:rowOff>
    </xdr:from>
    <xdr:ext cx="598805" cy="259080"/>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3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127,917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10795</xdr:rowOff>
    </xdr:from>
    <xdr:to>
      <xdr:col>55</xdr:col>
      <xdr:colOff>50800</xdr:colOff>
      <xdr:row>58</xdr:row>
      <xdr:rowOff>112395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64770</xdr:rowOff>
    </xdr:from>
    <xdr:to>
      <xdr:col>50</xdr:col>
      <xdr:colOff>114300</xdr:colOff>
      <xdr:row>58</xdr:row>
      <xdr:rowOff>99695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887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37465</xdr:rowOff>
    </xdr:from>
    <xdr:to>
      <xdr:col>50</xdr:col>
      <xdr:colOff>165100</xdr:colOff>
      <xdr:row>58</xdr:row>
      <xdr:rowOff>139065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155575</xdr:rowOff>
    </xdr:from>
    <xdr:ext cx="598170" cy="2584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580" y="9756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64770</xdr:rowOff>
    </xdr:from>
    <xdr:to>
      <xdr:col>45</xdr:col>
      <xdr:colOff>177800</xdr:colOff>
      <xdr:row>58</xdr:row>
      <xdr:rowOff>88900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088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20320</xdr:rowOff>
    </xdr:from>
    <xdr:to>
      <xdr:col>46</xdr:col>
      <xdr:colOff>38100</xdr:colOff>
      <xdr:row>58</xdr:row>
      <xdr:rowOff>121920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113030</xdr:rowOff>
    </xdr:from>
    <xdr:ext cx="59817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580" y="100571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122,054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36830</xdr:rowOff>
    </xdr:from>
    <xdr:to>
      <xdr:col>41</xdr:col>
      <xdr:colOff>50800</xdr:colOff>
      <xdr:row>58</xdr:row>
      <xdr:rowOff>88900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809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12700</xdr:rowOff>
    </xdr:from>
    <xdr:to>
      <xdr:col>41</xdr:col>
      <xdr:colOff>101600</xdr:colOff>
      <xdr:row>58</xdr:row>
      <xdr:rowOff>114300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130810</xdr:rowOff>
    </xdr:from>
    <xdr:ext cx="59817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580" y="9732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66675</xdr:rowOff>
    </xdr:from>
    <xdr:to>
      <xdr:col>36</xdr:col>
      <xdr:colOff>165100</xdr:colOff>
      <xdr:row>58</xdr:row>
      <xdr:rowOff>168275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159385</xdr:rowOff>
    </xdr:from>
    <xdr:ext cx="53403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4965" y="1010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77470</xdr:rowOff>
    </xdr:from>
    <xdr:to>
      <xdr:col>55</xdr:col>
      <xdr:colOff>50800</xdr:colOff>
      <xdr:row>58</xdr:row>
      <xdr:rowOff>7620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100330</xdr:rowOff>
    </xdr:from>
    <xdr:ext cx="598805" cy="2584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1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48895</xdr:rowOff>
    </xdr:from>
    <xdr:to>
      <xdr:col>50</xdr:col>
      <xdr:colOff>165100</xdr:colOff>
      <xdr:row>58</xdr:row>
      <xdr:rowOff>150495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141605</xdr:rowOff>
    </xdr:from>
    <xdr:ext cx="59817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580" y="100857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104,599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13970</xdr:rowOff>
    </xdr:from>
    <xdr:to>
      <xdr:col>46</xdr:col>
      <xdr:colOff>38100</xdr:colOff>
      <xdr:row>58</xdr:row>
      <xdr:rowOff>115570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132080</xdr:rowOff>
    </xdr:from>
    <xdr:ext cx="598170" cy="2584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580" y="97332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126,017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38100</xdr:rowOff>
    </xdr:from>
    <xdr:to>
      <xdr:col>41</xdr:col>
      <xdr:colOff>101600</xdr:colOff>
      <xdr:row>58</xdr:row>
      <xdr:rowOff>139700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130810</xdr:rowOff>
    </xdr:from>
    <xdr:ext cx="59817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580" y="1007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157480</xdr:rowOff>
    </xdr:from>
    <xdr:to>
      <xdr:col>36</xdr:col>
      <xdr:colOff>165100</xdr:colOff>
      <xdr:row>58</xdr:row>
      <xdr:rowOff>87630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104140</xdr:rowOff>
    </xdr:from>
    <xdr:ext cx="59817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580" y="9705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143,138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516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77470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97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24130</xdr:rowOff>
    </xdr:from>
    <xdr:ext cx="598805" cy="259080"/>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792,764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77470</xdr:rowOff>
    </xdr:from>
    <xdr:to>
      <xdr:col>55</xdr:col>
      <xdr:colOff>88900</xdr:colOff>
      <xdr:row>70</xdr:row>
      <xdr:rowOff>77470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7620</xdr:rowOff>
    </xdr:from>
    <xdr:to>
      <xdr:col>55</xdr:col>
      <xdr:colOff>0</xdr:colOff>
      <xdr:row>79</xdr:row>
      <xdr:rowOff>31750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52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123190</xdr:rowOff>
    </xdr:from>
    <xdr:ext cx="534670" cy="2584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48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100330</xdr:rowOff>
    </xdr:from>
    <xdr:to>
      <xdr:col>55</xdr:col>
      <xdr:colOff>50800</xdr:colOff>
      <xdr:row>79</xdr:row>
      <xdr:rowOff>30480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6985</xdr:rowOff>
    </xdr:from>
    <xdr:to>
      <xdr:col>50</xdr:col>
      <xdr:colOff>114300</xdr:colOff>
      <xdr:row>79</xdr:row>
      <xdr:rowOff>7620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515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111125</xdr:rowOff>
    </xdr:from>
    <xdr:to>
      <xdr:col>50</xdr:col>
      <xdr:colOff>165100</xdr:colOff>
      <xdr:row>79</xdr:row>
      <xdr:rowOff>41275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57785</xdr:rowOff>
    </xdr:from>
    <xdr:ext cx="53403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25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168275</xdr:rowOff>
    </xdr:from>
    <xdr:to>
      <xdr:col>45</xdr:col>
      <xdr:colOff>177800</xdr:colOff>
      <xdr:row>79</xdr:row>
      <xdr:rowOff>6985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413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113030</xdr:rowOff>
    </xdr:from>
    <xdr:to>
      <xdr:col>46</xdr:col>
      <xdr:colOff>38100</xdr:colOff>
      <xdr:row>79</xdr:row>
      <xdr:rowOff>43180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59690</xdr:rowOff>
    </xdr:from>
    <xdr:ext cx="53403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261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168275</xdr:rowOff>
    </xdr:from>
    <xdr:to>
      <xdr:col>41</xdr:col>
      <xdr:colOff>50800</xdr:colOff>
      <xdr:row>79</xdr:row>
      <xdr:rowOff>22860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413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96520</xdr:rowOff>
    </xdr:from>
    <xdr:to>
      <xdr:col>41</xdr:col>
      <xdr:colOff>101600</xdr:colOff>
      <xdr:row>79</xdr:row>
      <xdr:rowOff>26670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43180</xdr:rowOff>
    </xdr:from>
    <xdr:ext cx="534035" cy="2584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106045</xdr:rowOff>
    </xdr:from>
    <xdr:to>
      <xdr:col>36</xdr:col>
      <xdr:colOff>165100</xdr:colOff>
      <xdr:row>79</xdr:row>
      <xdr:rowOff>36195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52705</xdr:rowOff>
    </xdr:from>
    <xdr:ext cx="534035" cy="2584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25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152400</xdr:rowOff>
    </xdr:from>
    <xdr:to>
      <xdr:col>55</xdr:col>
      <xdr:colOff>50800</xdr:colOff>
      <xdr:row>79</xdr:row>
      <xdr:rowOff>82550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78740</xdr:rowOff>
    </xdr:from>
    <xdr:ext cx="469900" cy="259080"/>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128270</xdr:rowOff>
    </xdr:from>
    <xdr:to>
      <xdr:col>50</xdr:col>
      <xdr:colOff>165100</xdr:colOff>
      <xdr:row>79</xdr:row>
      <xdr:rowOff>58420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49530</xdr:rowOff>
    </xdr:from>
    <xdr:ext cx="53403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1965" y="1359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127635</xdr:rowOff>
    </xdr:from>
    <xdr:to>
      <xdr:col>46</xdr:col>
      <xdr:colOff>38100</xdr:colOff>
      <xdr:row>79</xdr:row>
      <xdr:rowOff>57785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48895</xdr:rowOff>
    </xdr:from>
    <xdr:ext cx="53403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3593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117475</xdr:rowOff>
    </xdr:from>
    <xdr:to>
      <xdr:col>41</xdr:col>
      <xdr:colOff>101600</xdr:colOff>
      <xdr:row>79</xdr:row>
      <xdr:rowOff>47625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38735</xdr:rowOff>
    </xdr:from>
    <xdr:ext cx="53403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3965" y="13583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143510</xdr:rowOff>
    </xdr:from>
    <xdr:to>
      <xdr:col>36</xdr:col>
      <xdr:colOff>165100</xdr:colOff>
      <xdr:row>79</xdr:row>
      <xdr:rowOff>73660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64770</xdr:rowOff>
    </xdr:from>
    <xdr:ext cx="534035" cy="2584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4965" y="13609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32385</xdr:rowOff>
    </xdr:from>
    <xdr:to>
      <xdr:col>54</xdr:col>
      <xdr:colOff>189865</xdr:colOff>
      <xdr:row>99</xdr:row>
      <xdr:rowOff>5080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8890</xdr:rowOff>
    </xdr:from>
    <xdr:ext cx="534670" cy="2584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5080</xdr:rowOff>
    </xdr:from>
    <xdr:to>
      <xdr:col>55</xdr:col>
      <xdr:colOff>88900</xdr:colOff>
      <xdr:row>99</xdr:row>
      <xdr:rowOff>5080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150495</xdr:rowOff>
    </xdr:from>
    <xdr:ext cx="598805" cy="259080"/>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363,159</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32385</xdr:rowOff>
    </xdr:from>
    <xdr:to>
      <xdr:col>55</xdr:col>
      <xdr:colOff>88900</xdr:colOff>
      <xdr:row>91</xdr:row>
      <xdr:rowOff>32385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53340</xdr:rowOff>
    </xdr:from>
    <xdr:to>
      <xdr:col>55</xdr:col>
      <xdr:colOff>0</xdr:colOff>
      <xdr:row>97</xdr:row>
      <xdr:rowOff>87630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41090"/>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8890</xdr:rowOff>
    </xdr:from>
    <xdr:ext cx="534670" cy="2584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80,351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30480</xdr:rowOff>
    </xdr:from>
    <xdr:to>
      <xdr:col>55</xdr:col>
      <xdr:colOff>50800</xdr:colOff>
      <xdr:row>97</xdr:row>
      <xdr:rowOff>132080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24130</xdr:rowOff>
    </xdr:from>
    <xdr:to>
      <xdr:col>50</xdr:col>
      <xdr:colOff>114300</xdr:colOff>
      <xdr:row>97</xdr:row>
      <xdr:rowOff>87630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47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65405</xdr:rowOff>
    </xdr:from>
    <xdr:to>
      <xdr:col>50</xdr:col>
      <xdr:colOff>165100</xdr:colOff>
      <xdr:row>97</xdr:row>
      <xdr:rowOff>167005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158115</xdr:rowOff>
    </xdr:from>
    <xdr:ext cx="534035"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1965" y="1678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71,183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24130</xdr:rowOff>
    </xdr:from>
    <xdr:to>
      <xdr:col>45</xdr:col>
      <xdr:colOff>177800</xdr:colOff>
      <xdr:row>97</xdr:row>
      <xdr:rowOff>73660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547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36830</xdr:rowOff>
    </xdr:from>
    <xdr:to>
      <xdr:col>46</xdr:col>
      <xdr:colOff>38100</xdr:colOff>
      <xdr:row>97</xdr:row>
      <xdr:rowOff>138430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129540</xdr:rowOff>
    </xdr:from>
    <xdr:ext cx="534035"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2965" y="1676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71755</xdr:rowOff>
    </xdr:from>
    <xdr:to>
      <xdr:col>41</xdr:col>
      <xdr:colOff>50800</xdr:colOff>
      <xdr:row>97</xdr:row>
      <xdr:rowOff>73660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309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67310</xdr:rowOff>
    </xdr:from>
    <xdr:to>
      <xdr:col>41</xdr:col>
      <xdr:colOff>101600</xdr:colOff>
      <xdr:row>97</xdr:row>
      <xdr:rowOff>168910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160020</xdr:rowOff>
    </xdr:from>
    <xdr:ext cx="53403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3965" y="16790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140335</xdr:rowOff>
    </xdr:from>
    <xdr:to>
      <xdr:col>36</xdr:col>
      <xdr:colOff>165100</xdr:colOff>
      <xdr:row>98</xdr:row>
      <xdr:rowOff>70485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61595</xdr:rowOff>
    </xdr:from>
    <xdr:ext cx="534035"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4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2540</xdr:rowOff>
    </xdr:from>
    <xdr:to>
      <xdr:col>55</xdr:col>
      <xdr:colOff>50800</xdr:colOff>
      <xdr:row>95</xdr:row>
      <xdr:rowOff>104140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25400</xdr:rowOff>
    </xdr:from>
    <xdr:ext cx="598805" cy="259080"/>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41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36830</xdr:rowOff>
    </xdr:from>
    <xdr:to>
      <xdr:col>50</xdr:col>
      <xdr:colOff>165100</xdr:colOff>
      <xdr:row>97</xdr:row>
      <xdr:rowOff>138430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154940</xdr:rowOff>
    </xdr:from>
    <xdr:ext cx="534035" cy="2584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1965" y="16442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144780</xdr:rowOff>
    </xdr:from>
    <xdr:to>
      <xdr:col>46</xdr:col>
      <xdr:colOff>38100</xdr:colOff>
      <xdr:row>97</xdr:row>
      <xdr:rowOff>74930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91440</xdr:rowOff>
    </xdr:from>
    <xdr:ext cx="53403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2965" y="1637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22860</xdr:rowOff>
    </xdr:from>
    <xdr:to>
      <xdr:col>41</xdr:col>
      <xdr:colOff>101600</xdr:colOff>
      <xdr:row>97</xdr:row>
      <xdr:rowOff>124460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140970</xdr:rowOff>
    </xdr:from>
    <xdr:ext cx="53403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3965" y="16428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20955</xdr:rowOff>
    </xdr:from>
    <xdr:to>
      <xdr:col>36</xdr:col>
      <xdr:colOff>165100</xdr:colOff>
      <xdr:row>96</xdr:row>
      <xdr:rowOff>122555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94</xdr:row>
      <xdr:rowOff>139065</xdr:rowOff>
    </xdr:from>
    <xdr:ext cx="59817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580" y="16255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127,789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4995" cy="2584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4995" cy="2584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4995"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78740</xdr:rowOff>
    </xdr:from>
    <xdr:to>
      <xdr:col>85</xdr:col>
      <xdr:colOff>126365</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2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84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25400</xdr:rowOff>
    </xdr:from>
    <xdr:ext cx="598805" cy="259080"/>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313,402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78740</xdr:rowOff>
    </xdr:from>
    <xdr:to>
      <xdr:col>86</xdr:col>
      <xdr:colOff>25400</xdr:colOff>
      <xdr:row>30</xdr:row>
      <xdr:rowOff>78740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109220</xdr:rowOff>
    </xdr:from>
    <xdr:to>
      <xdr:col>85</xdr:col>
      <xdr:colOff>127000</xdr:colOff>
      <xdr:row>38</xdr:row>
      <xdr:rowOff>58420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45287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168275</xdr:rowOff>
    </xdr:from>
    <xdr:ext cx="534670" cy="2584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1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18415</xdr:rowOff>
    </xdr:from>
    <xdr:to>
      <xdr:col>85</xdr:col>
      <xdr:colOff>177800</xdr:colOff>
      <xdr:row>38</xdr:row>
      <xdr:rowOff>120650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38100</xdr:rowOff>
    </xdr:from>
    <xdr:to>
      <xdr:col>81</xdr:col>
      <xdr:colOff>50800</xdr:colOff>
      <xdr:row>38</xdr:row>
      <xdr:rowOff>58420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53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24765</xdr:rowOff>
    </xdr:from>
    <xdr:to>
      <xdr:col>81</xdr:col>
      <xdr:colOff>101600</xdr:colOff>
      <xdr:row>38</xdr:row>
      <xdr:rowOff>126365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117475</xdr:rowOff>
    </xdr:from>
    <xdr:ext cx="534035"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3965" y="663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38100</xdr:rowOff>
    </xdr:from>
    <xdr:to>
      <xdr:col>76</xdr:col>
      <xdr:colOff>114300</xdr:colOff>
      <xdr:row>38</xdr:row>
      <xdr:rowOff>78740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532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132080</xdr:rowOff>
    </xdr:from>
    <xdr:ext cx="534035" cy="2584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4965" y="6647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78740</xdr:rowOff>
    </xdr:from>
    <xdr:to>
      <xdr:col>71</xdr:col>
      <xdr:colOff>177800</xdr:colOff>
      <xdr:row>38</xdr:row>
      <xdr:rowOff>111125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93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41910</xdr:rowOff>
    </xdr:from>
    <xdr:to>
      <xdr:col>72</xdr:col>
      <xdr:colOff>38100</xdr:colOff>
      <xdr:row>38</xdr:row>
      <xdr:rowOff>143510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134620</xdr:rowOff>
    </xdr:from>
    <xdr:ext cx="534035" cy="2584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5965" y="6649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27305</xdr:rowOff>
    </xdr:from>
    <xdr:to>
      <xdr:col>67</xdr:col>
      <xdr:colOff>101600</xdr:colOff>
      <xdr:row>38</xdr:row>
      <xdr:rowOff>128905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145415</xdr:rowOff>
    </xdr:from>
    <xdr:ext cx="534035" cy="2584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6965" y="6317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58420</xdr:rowOff>
    </xdr:from>
    <xdr:to>
      <xdr:col>85</xdr:col>
      <xdr:colOff>177800</xdr:colOff>
      <xdr:row>37</xdr:row>
      <xdr:rowOff>160020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81280</xdr:rowOff>
    </xdr:from>
    <xdr:ext cx="534670" cy="259080"/>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5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7620</xdr:rowOff>
    </xdr:from>
    <xdr:to>
      <xdr:col>81</xdr:col>
      <xdr:colOff>101600</xdr:colOff>
      <xdr:row>38</xdr:row>
      <xdr:rowOff>109220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125730</xdr:rowOff>
    </xdr:from>
    <xdr:ext cx="534035"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3965" y="6297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158750</xdr:rowOff>
    </xdr:from>
    <xdr:to>
      <xdr:col>76</xdr:col>
      <xdr:colOff>165100</xdr:colOff>
      <xdr:row>38</xdr:row>
      <xdr:rowOff>88900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105410</xdr:rowOff>
    </xdr:from>
    <xdr:ext cx="534035"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4965" y="627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27940</xdr:rowOff>
    </xdr:from>
    <xdr:to>
      <xdr:col>72</xdr:col>
      <xdr:colOff>38100</xdr:colOff>
      <xdr:row>38</xdr:row>
      <xdr:rowOff>129540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146050</xdr:rowOff>
    </xdr:from>
    <xdr:ext cx="534035"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5965" y="6318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60325</xdr:rowOff>
    </xdr:from>
    <xdr:to>
      <xdr:col>67</xdr:col>
      <xdr:colOff>101600</xdr:colOff>
      <xdr:row>38</xdr:row>
      <xdr:rowOff>161925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153035</xdr:rowOff>
    </xdr:from>
    <xdr:ext cx="469265"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350" y="6668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80645</xdr:rowOff>
    </xdr:from>
    <xdr:to>
      <xdr:col>85</xdr:col>
      <xdr:colOff>126365</xdr:colOff>
      <xdr:row>78</xdr:row>
      <xdr:rowOff>136525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5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140335</xdr:rowOff>
    </xdr:from>
    <xdr:ext cx="378460" cy="259080"/>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27305</xdr:rowOff>
    </xdr:from>
    <xdr:ext cx="598805" cy="259080"/>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237,969</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80645</xdr:rowOff>
    </xdr:from>
    <xdr:to>
      <xdr:col>86</xdr:col>
      <xdr:colOff>25400</xdr:colOff>
      <xdr:row>72</xdr:row>
      <xdr:rowOff>80645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5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106045</xdr:rowOff>
    </xdr:from>
    <xdr:to>
      <xdr:col>85</xdr:col>
      <xdr:colOff>127000</xdr:colOff>
      <xdr:row>73</xdr:row>
      <xdr:rowOff>135890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6218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20955</xdr:rowOff>
    </xdr:from>
    <xdr:ext cx="534670" cy="2584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42545</xdr:rowOff>
    </xdr:from>
    <xdr:to>
      <xdr:col>85</xdr:col>
      <xdr:colOff>177800</xdr:colOff>
      <xdr:row>76</xdr:row>
      <xdr:rowOff>144145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106045</xdr:rowOff>
    </xdr:from>
    <xdr:to>
      <xdr:col>81</xdr:col>
      <xdr:colOff>50800</xdr:colOff>
      <xdr:row>73</xdr:row>
      <xdr:rowOff>137160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218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39370</xdr:rowOff>
    </xdr:from>
    <xdr:to>
      <xdr:col>81</xdr:col>
      <xdr:colOff>101600</xdr:colOff>
      <xdr:row>76</xdr:row>
      <xdr:rowOff>140970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132080</xdr:rowOff>
    </xdr:from>
    <xdr:ext cx="53403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3965" y="13162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120650</xdr:rowOff>
    </xdr:from>
    <xdr:to>
      <xdr:col>76</xdr:col>
      <xdr:colOff>114300</xdr:colOff>
      <xdr:row>73</xdr:row>
      <xdr:rowOff>137160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636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57785</xdr:rowOff>
    </xdr:from>
    <xdr:to>
      <xdr:col>76</xdr:col>
      <xdr:colOff>165100</xdr:colOff>
      <xdr:row>76</xdr:row>
      <xdr:rowOff>159385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150495</xdr:rowOff>
    </xdr:from>
    <xdr:ext cx="534035" cy="25908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4965" y="13180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120650</xdr:rowOff>
    </xdr:from>
    <xdr:to>
      <xdr:col>71</xdr:col>
      <xdr:colOff>177800</xdr:colOff>
      <xdr:row>73</xdr:row>
      <xdr:rowOff>123825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636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79375</xdr:rowOff>
    </xdr:from>
    <xdr:to>
      <xdr:col>72</xdr:col>
      <xdr:colOff>38100</xdr:colOff>
      <xdr:row>77</xdr:row>
      <xdr:rowOff>9525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635</xdr:rowOff>
    </xdr:from>
    <xdr:ext cx="534035"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5965" y="13202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156845</xdr:rowOff>
    </xdr:from>
    <xdr:to>
      <xdr:col>67</xdr:col>
      <xdr:colOff>101600</xdr:colOff>
      <xdr:row>77</xdr:row>
      <xdr:rowOff>86995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78105</xdr:rowOff>
    </xdr:from>
    <xdr:ext cx="534035" cy="2584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6965" y="13279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73</xdr:row>
      <xdr:rowOff>85090</xdr:rowOff>
    </xdr:from>
    <xdr:to>
      <xdr:col>85</xdr:col>
      <xdr:colOff>177800</xdr:colOff>
      <xdr:row>74</xdr:row>
      <xdr:rowOff>15240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0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107950</xdr:rowOff>
    </xdr:from>
    <xdr:ext cx="598805" cy="259080"/>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52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55245</xdr:rowOff>
    </xdr:from>
    <xdr:to>
      <xdr:col>81</xdr:col>
      <xdr:colOff>101600</xdr:colOff>
      <xdr:row>73</xdr:row>
      <xdr:rowOff>156845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5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72</xdr:row>
      <xdr:rowOff>1905</xdr:rowOff>
    </xdr:from>
    <xdr:ext cx="59817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580" y="12346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86360</xdr:rowOff>
    </xdr:from>
    <xdr:to>
      <xdr:col>76</xdr:col>
      <xdr:colOff>165100</xdr:colOff>
      <xdr:row>74</xdr:row>
      <xdr:rowOff>16510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72</xdr:row>
      <xdr:rowOff>33655</xdr:rowOff>
    </xdr:from>
    <xdr:ext cx="598170"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580" y="12378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69850</xdr:rowOff>
    </xdr:from>
    <xdr:to>
      <xdr:col>72</xdr:col>
      <xdr:colOff>38100</xdr:colOff>
      <xdr:row>74</xdr:row>
      <xdr:rowOff>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58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72</xdr:row>
      <xdr:rowOff>16510</xdr:rowOff>
    </xdr:from>
    <xdr:ext cx="59817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580" y="12360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73</xdr:row>
      <xdr:rowOff>73025</xdr:rowOff>
    </xdr:from>
    <xdr:to>
      <xdr:col>67</xdr:col>
      <xdr:colOff>101600</xdr:colOff>
      <xdr:row>74</xdr:row>
      <xdr:rowOff>3175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72</xdr:row>
      <xdr:rowOff>19685</xdr:rowOff>
    </xdr:from>
    <xdr:ext cx="598170" cy="2584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580" y="12364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38100</xdr:rowOff>
    </xdr:from>
    <xdr:ext cx="68516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60325</xdr:rowOff>
    </xdr:from>
    <xdr:to>
      <xdr:col>85</xdr:col>
      <xdr:colOff>126365</xdr:colOff>
      <xdr:row>99</xdr:row>
      <xdr:rowOff>94615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0825"/>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98425</xdr:rowOff>
    </xdr:from>
    <xdr:ext cx="469900" cy="2584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1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94615</xdr:rowOff>
    </xdr:from>
    <xdr:to>
      <xdr:col>86</xdr:col>
      <xdr:colOff>25400</xdr:colOff>
      <xdr:row>99</xdr:row>
      <xdr:rowOff>94615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6985</xdr:rowOff>
    </xdr:from>
    <xdr:ext cx="598805" cy="2584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968,500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60325</xdr:rowOff>
    </xdr:from>
    <xdr:to>
      <xdr:col>86</xdr:col>
      <xdr:colOff>25400</xdr:colOff>
      <xdr:row>90</xdr:row>
      <xdr:rowOff>60325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161290</xdr:rowOff>
    </xdr:from>
    <xdr:to>
      <xdr:col>85</xdr:col>
      <xdr:colOff>127000</xdr:colOff>
      <xdr:row>99</xdr:row>
      <xdr:rowOff>24130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6339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137160</xdr:rowOff>
    </xdr:from>
    <xdr:ext cx="534670" cy="259080"/>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114300</xdr:rowOff>
    </xdr:from>
    <xdr:to>
      <xdr:col>85</xdr:col>
      <xdr:colOff>177800</xdr:colOff>
      <xdr:row>99</xdr:row>
      <xdr:rowOff>44450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149225</xdr:rowOff>
    </xdr:from>
    <xdr:to>
      <xdr:col>81</xdr:col>
      <xdr:colOff>50800</xdr:colOff>
      <xdr:row>98</xdr:row>
      <xdr:rowOff>161290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513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118745</xdr:rowOff>
    </xdr:from>
    <xdr:to>
      <xdr:col>81</xdr:col>
      <xdr:colOff>101600</xdr:colOff>
      <xdr:row>99</xdr:row>
      <xdr:rowOff>48895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40640</xdr:rowOff>
    </xdr:from>
    <xdr:ext cx="534035"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3965" y="17014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149225</xdr:rowOff>
    </xdr:from>
    <xdr:to>
      <xdr:col>76</xdr:col>
      <xdr:colOff>114300</xdr:colOff>
      <xdr:row>99</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513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97790</xdr:rowOff>
    </xdr:from>
    <xdr:to>
      <xdr:col>76</xdr:col>
      <xdr:colOff>165100</xdr:colOff>
      <xdr:row>99</xdr:row>
      <xdr:rowOff>27940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9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44450</xdr:rowOff>
    </xdr:from>
    <xdr:ext cx="534035"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4965" y="16675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170815</xdr:rowOff>
    </xdr:from>
    <xdr:to>
      <xdr:col>71</xdr:col>
      <xdr:colOff>177800</xdr:colOff>
      <xdr:row>99</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7291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144780</xdr:rowOff>
    </xdr:from>
    <xdr:to>
      <xdr:col>72</xdr:col>
      <xdr:colOff>38100</xdr:colOff>
      <xdr:row>99</xdr:row>
      <xdr:rowOff>74930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91440</xdr:rowOff>
    </xdr:from>
    <xdr:ext cx="53403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5965" y="16722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99</xdr:row>
      <xdr:rowOff>3175</xdr:rowOff>
    </xdr:from>
    <xdr:to>
      <xdr:col>67</xdr:col>
      <xdr:colOff>101600</xdr:colOff>
      <xdr:row>99</xdr:row>
      <xdr:rowOff>104775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95885</xdr:rowOff>
    </xdr:from>
    <xdr:ext cx="534035"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6965" y="17069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144780</xdr:rowOff>
    </xdr:from>
    <xdr:to>
      <xdr:col>85</xdr:col>
      <xdr:colOff>177800</xdr:colOff>
      <xdr:row>99</xdr:row>
      <xdr:rowOff>74930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92710</xdr:rowOff>
    </xdr:from>
    <xdr:ext cx="534670" cy="259080"/>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110490</xdr:rowOff>
    </xdr:from>
    <xdr:to>
      <xdr:col>81</xdr:col>
      <xdr:colOff>101600</xdr:colOff>
      <xdr:row>99</xdr:row>
      <xdr:rowOff>40640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57150</xdr:rowOff>
    </xdr:from>
    <xdr:ext cx="53403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3965" y="16687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98425</xdr:rowOff>
    </xdr:from>
    <xdr:to>
      <xdr:col>76</xdr:col>
      <xdr:colOff>165100</xdr:colOff>
      <xdr:row>99</xdr:row>
      <xdr:rowOff>29210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0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19685</xdr:rowOff>
    </xdr:from>
    <xdr:ext cx="534035"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4965" y="169932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74,116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99</xdr:row>
      <xdr:rowOff>12065</xdr:rowOff>
    </xdr:from>
    <xdr:to>
      <xdr:col>72</xdr:col>
      <xdr:colOff>38100</xdr:colOff>
      <xdr:row>99</xdr:row>
      <xdr:rowOff>113665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105410</xdr:rowOff>
    </xdr:from>
    <xdr:ext cx="53403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5965" y="17078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120650</xdr:rowOff>
    </xdr:from>
    <xdr:to>
      <xdr:col>67</xdr:col>
      <xdr:colOff>101600</xdr:colOff>
      <xdr:row>99</xdr:row>
      <xdr:rowOff>50165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22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66675</xdr:rowOff>
    </xdr:from>
    <xdr:ext cx="534035" cy="2584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6965" y="16697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22860</xdr:rowOff>
    </xdr:from>
    <xdr:to>
      <xdr:col>116</xdr:col>
      <xdr:colOff>62865</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3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140970</xdr:rowOff>
    </xdr:from>
    <xdr:ext cx="534670" cy="259080"/>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22860</xdr:rowOff>
    </xdr:from>
    <xdr:to>
      <xdr:col>116</xdr:col>
      <xdr:colOff>152400</xdr:colOff>
      <xdr:row>30</xdr:row>
      <xdr:rowOff>22860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2540</xdr:rowOff>
    </xdr:from>
    <xdr:ext cx="469900" cy="259080"/>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168275</xdr:rowOff>
    </xdr:from>
    <xdr:to>
      <xdr:col>112</xdr:col>
      <xdr:colOff>38100</xdr:colOff>
      <xdr:row>38</xdr:row>
      <xdr:rowOff>98425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114935</xdr:rowOff>
    </xdr:from>
    <xdr:ext cx="469265"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350" y="6287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171450</xdr:rowOff>
    </xdr:from>
    <xdr:to>
      <xdr:col>107</xdr:col>
      <xdr:colOff>101600</xdr:colOff>
      <xdr:row>38</xdr:row>
      <xdr:rowOff>101600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118110</xdr:rowOff>
    </xdr:from>
    <xdr:ext cx="46926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350" y="6290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24765</xdr:rowOff>
    </xdr:from>
    <xdr:to>
      <xdr:col>102</xdr:col>
      <xdr:colOff>165100</xdr:colOff>
      <xdr:row>38</xdr:row>
      <xdr:rowOff>126365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143510</xdr:rowOff>
    </xdr:from>
    <xdr:ext cx="469265" cy="2584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350" y="6315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13335</xdr:rowOff>
    </xdr:from>
    <xdr:to>
      <xdr:col>98</xdr:col>
      <xdr:colOff>38100</xdr:colOff>
      <xdr:row>38</xdr:row>
      <xdr:rowOff>114935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132080</xdr:rowOff>
    </xdr:from>
    <xdr:ext cx="469265" cy="2584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350" y="6304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3810</xdr:rowOff>
    </xdr:from>
    <xdr:ext cx="249555" cy="259080"/>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87630</xdr:rowOff>
    </xdr:from>
    <xdr:to>
      <xdr:col>116</xdr:col>
      <xdr:colOff>62865</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580"/>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34290</xdr:rowOff>
    </xdr:from>
    <xdr:ext cx="534670" cy="259080"/>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69,750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87630</xdr:rowOff>
    </xdr:from>
    <xdr:to>
      <xdr:col>116</xdr:col>
      <xdr:colOff>152400</xdr:colOff>
      <xdr:row>51</xdr:row>
      <xdr:rowOff>87630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97790</xdr:rowOff>
    </xdr:from>
    <xdr:to>
      <xdr:col>116</xdr:col>
      <xdr:colOff>63500</xdr:colOff>
      <xdr:row>58</xdr:row>
      <xdr:rowOff>107950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4189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88900</xdr:rowOff>
    </xdr:from>
    <xdr:ext cx="469900" cy="2584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330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110490</xdr:rowOff>
    </xdr:from>
    <xdr:to>
      <xdr:col>116</xdr:col>
      <xdr:colOff>114300</xdr:colOff>
      <xdr:row>59</xdr:row>
      <xdr:rowOff>40640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107950</xdr:rowOff>
    </xdr:from>
    <xdr:to>
      <xdr:col>111</xdr:col>
      <xdr:colOff>177800</xdr:colOff>
      <xdr:row>58</xdr:row>
      <xdr:rowOff>112395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520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110490</xdr:rowOff>
    </xdr:from>
    <xdr:to>
      <xdr:col>112</xdr:col>
      <xdr:colOff>38100</xdr:colOff>
      <xdr:row>59</xdr:row>
      <xdr:rowOff>40640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31750</xdr:rowOff>
    </xdr:from>
    <xdr:ext cx="469265" cy="2584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350" y="101473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112395</xdr:rowOff>
    </xdr:from>
    <xdr:to>
      <xdr:col>107</xdr:col>
      <xdr:colOff>50800</xdr:colOff>
      <xdr:row>58</xdr:row>
      <xdr:rowOff>115570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564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109220</xdr:rowOff>
    </xdr:from>
    <xdr:to>
      <xdr:col>107</xdr:col>
      <xdr:colOff>101600</xdr:colOff>
      <xdr:row>59</xdr:row>
      <xdr:rowOff>38735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3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29845</xdr:rowOff>
    </xdr:from>
    <xdr:ext cx="469265" cy="2584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350" y="10145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115570</xdr:rowOff>
    </xdr:from>
    <xdr:to>
      <xdr:col>102</xdr:col>
      <xdr:colOff>114300</xdr:colOff>
      <xdr:row>58</xdr:row>
      <xdr:rowOff>119380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596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103505</xdr:rowOff>
    </xdr:from>
    <xdr:to>
      <xdr:col>102</xdr:col>
      <xdr:colOff>165100</xdr:colOff>
      <xdr:row>59</xdr:row>
      <xdr:rowOff>33655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25400</xdr:rowOff>
    </xdr:from>
    <xdr:ext cx="469265"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350" y="10140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73660</xdr:rowOff>
    </xdr:from>
    <xdr:to>
      <xdr:col>98</xdr:col>
      <xdr:colOff>38100</xdr:colOff>
      <xdr:row>59</xdr:row>
      <xdr:rowOff>3810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166370</xdr:rowOff>
    </xdr:from>
    <xdr:ext cx="469265" cy="2584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350" y="10110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46355</xdr:rowOff>
    </xdr:from>
    <xdr:to>
      <xdr:col>116</xdr:col>
      <xdr:colOff>114300</xdr:colOff>
      <xdr:row>58</xdr:row>
      <xdr:rowOff>147955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6350</xdr:rowOff>
    </xdr:from>
    <xdr:ext cx="469900" cy="2584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790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57150</xdr:rowOff>
    </xdr:from>
    <xdr:to>
      <xdr:col>112</xdr:col>
      <xdr:colOff>38100</xdr:colOff>
      <xdr:row>58</xdr:row>
      <xdr:rowOff>158750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3810</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9776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61595</xdr:rowOff>
    </xdr:from>
    <xdr:to>
      <xdr:col>107</xdr:col>
      <xdr:colOff>101600</xdr:colOff>
      <xdr:row>58</xdr:row>
      <xdr:rowOff>163195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8255</xdr:rowOff>
    </xdr:from>
    <xdr:ext cx="469265" cy="2584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350" y="9780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64770</xdr:rowOff>
    </xdr:from>
    <xdr:to>
      <xdr:col>102</xdr:col>
      <xdr:colOff>165100</xdr:colOff>
      <xdr:row>58</xdr:row>
      <xdr:rowOff>166370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11430</xdr:rowOff>
    </xdr:from>
    <xdr:ext cx="469265"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350" y="9784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68580</xdr:rowOff>
    </xdr:from>
    <xdr:to>
      <xdr:col>98</xdr:col>
      <xdr:colOff>38100</xdr:colOff>
      <xdr:row>58</xdr:row>
      <xdr:rowOff>170180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15240</xdr:rowOff>
    </xdr:from>
    <xdr:ext cx="469265"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350" y="9787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42,086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4995" cy="2584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4995" cy="2584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49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66675</xdr:rowOff>
    </xdr:from>
    <xdr:to>
      <xdr:col>116</xdr:col>
      <xdr:colOff>62865</xdr:colOff>
      <xdr:row>79</xdr:row>
      <xdr:rowOff>111125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175"/>
          <a:ext cx="1270" cy="1587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114935</xdr:rowOff>
    </xdr:from>
    <xdr:ext cx="534670" cy="259080"/>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28,865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111125</xdr:rowOff>
    </xdr:from>
    <xdr:to>
      <xdr:col>116</xdr:col>
      <xdr:colOff>152400</xdr:colOff>
      <xdr:row>79</xdr:row>
      <xdr:rowOff>111125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xdr:rowOff>
    </xdr:from>
    <xdr:ext cx="598805" cy="259080"/>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174,687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66675</xdr:rowOff>
    </xdr:from>
    <xdr:to>
      <xdr:col>116</xdr:col>
      <xdr:colOff>152400</xdr:colOff>
      <xdr:row>70</xdr:row>
      <xdr:rowOff>66675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67945</xdr:rowOff>
    </xdr:from>
    <xdr:to>
      <xdr:col>116</xdr:col>
      <xdr:colOff>63500</xdr:colOff>
      <xdr:row>72</xdr:row>
      <xdr:rowOff>132080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41234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91440</xdr:rowOff>
    </xdr:from>
    <xdr:ext cx="534670" cy="259080"/>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21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113030</xdr:rowOff>
    </xdr:from>
    <xdr:to>
      <xdr:col>116</xdr:col>
      <xdr:colOff>114300</xdr:colOff>
      <xdr:row>77</xdr:row>
      <xdr:rowOff>43180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132080</xdr:rowOff>
    </xdr:from>
    <xdr:to>
      <xdr:col>111</xdr:col>
      <xdr:colOff>177800</xdr:colOff>
      <xdr:row>73</xdr:row>
      <xdr:rowOff>20955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47648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94615</xdr:rowOff>
    </xdr:from>
    <xdr:to>
      <xdr:col>112</xdr:col>
      <xdr:colOff>38100</xdr:colOff>
      <xdr:row>77</xdr:row>
      <xdr:rowOff>24765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15875</xdr:rowOff>
    </xdr:from>
    <xdr:ext cx="534035" cy="25908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5965" y="13217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73,004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20955</xdr:rowOff>
    </xdr:from>
    <xdr:to>
      <xdr:col>107</xdr:col>
      <xdr:colOff>50800</xdr:colOff>
      <xdr:row>73</xdr:row>
      <xdr:rowOff>67945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53680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127635</xdr:rowOff>
    </xdr:from>
    <xdr:to>
      <xdr:col>107</xdr:col>
      <xdr:colOff>101600</xdr:colOff>
      <xdr:row>77</xdr:row>
      <xdr:rowOff>57785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48895</xdr:rowOff>
    </xdr:from>
    <xdr:ext cx="534035" cy="259080"/>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6965" y="13250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69,921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70</xdr:row>
      <xdr:rowOff>170180</xdr:rowOff>
    </xdr:from>
    <xdr:to>
      <xdr:col>102</xdr:col>
      <xdr:colOff>114300</xdr:colOff>
      <xdr:row>73</xdr:row>
      <xdr:rowOff>67945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171680"/>
          <a:ext cx="889000" cy="412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121920</xdr:rowOff>
    </xdr:from>
    <xdr:to>
      <xdr:col>102</xdr:col>
      <xdr:colOff>165100</xdr:colOff>
      <xdr:row>77</xdr:row>
      <xdr:rowOff>52070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43180</xdr:rowOff>
    </xdr:from>
    <xdr:ext cx="534035" cy="2584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7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34925</xdr:rowOff>
    </xdr:from>
    <xdr:to>
      <xdr:col>98</xdr:col>
      <xdr:colOff>38100</xdr:colOff>
      <xdr:row>77</xdr:row>
      <xdr:rowOff>136525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127635</xdr:rowOff>
    </xdr:from>
    <xdr:ext cx="53403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8965" y="13329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62,715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17780</xdr:rowOff>
    </xdr:from>
    <xdr:to>
      <xdr:col>116</xdr:col>
      <xdr:colOff>114300</xdr:colOff>
      <xdr:row>72</xdr:row>
      <xdr:rowOff>118745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362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40640</xdr:rowOff>
    </xdr:from>
    <xdr:ext cx="598805" cy="2584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2135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80645</xdr:rowOff>
    </xdr:from>
    <xdr:to>
      <xdr:col>112</xdr:col>
      <xdr:colOff>38100</xdr:colOff>
      <xdr:row>73</xdr:row>
      <xdr:rowOff>10795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4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71</xdr:row>
      <xdr:rowOff>27305</xdr:rowOff>
    </xdr:from>
    <xdr:ext cx="59817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580" y="12200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141605</xdr:rowOff>
    </xdr:from>
    <xdr:to>
      <xdr:col>107</xdr:col>
      <xdr:colOff>101600</xdr:colOff>
      <xdr:row>73</xdr:row>
      <xdr:rowOff>71755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48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71</xdr:row>
      <xdr:rowOff>88265</xdr:rowOff>
    </xdr:from>
    <xdr:ext cx="59817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580" y="12261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131,664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17780</xdr:rowOff>
    </xdr:from>
    <xdr:to>
      <xdr:col>102</xdr:col>
      <xdr:colOff>165100</xdr:colOff>
      <xdr:row>73</xdr:row>
      <xdr:rowOff>118745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533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71</xdr:row>
      <xdr:rowOff>135255</xdr:rowOff>
    </xdr:from>
    <xdr:ext cx="598170" cy="2584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580" y="123082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127,328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70</xdr:row>
      <xdr:rowOff>119380</xdr:rowOff>
    </xdr:from>
    <xdr:to>
      <xdr:col>98</xdr:col>
      <xdr:colOff>38100</xdr:colOff>
      <xdr:row>71</xdr:row>
      <xdr:rowOff>49530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12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69</xdr:row>
      <xdr:rowOff>66040</xdr:rowOff>
    </xdr:from>
    <xdr:ext cx="598170" cy="2584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580" y="11896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１，４６６，７１７円となり、昨年度と比較すると１５７，０９９円の増となった。主な構成項目である人件費は、住民一人当たり２５７，７５８円となっており、類似団体平均値の約１．８倍の数値である。阿賀町集中改革プランにより職員数は平成１７年度の合併当初から減少したが、合併以前の採用数が類似団体平均と比較して多いことから、人口に対する人件費の割合が高くなっている。その他にも維持補修費及び公債費、繰出金において類似団体平均を大幅に超える数値となっている。これは、一人当たりの財政支出が人口密度、高齢化率等との相関が高いため、当町においては広大な面積等地理的条件や厳しい気候条件に加えて、急激な人口減少により人口１人当たりの決算額の増加要因となっている。 今後は道路や上下水道など広域的なインフラの長寿命化による維持補修費の抑制や遊休施設の有効活用等による普通建設事業費の更なる削減により、数値の健全化に努める。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新潟県阿賀町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9,416
9,369
952.89
14,349,403
13,810,605
409,875
7,667,401
12,725,923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65.2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4170"/>
          <a:ext cx="127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116205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55245</xdr:rowOff>
    </xdr:from>
    <xdr:ext cx="53467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16,296</a:t>
          </a:r>
          <a:endParaRPr kumimoji="1" lang="ja-JP" altLang="en-US" sz="1000" b="1">
            <a:latin typeface="ＭＳ Ｐゴシック"/>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130810</xdr:rowOff>
    </xdr:from>
    <xdr:to>
      <xdr:col>24</xdr:col>
      <xdr:colOff>63500</xdr:colOff>
      <xdr:row>37</xdr:row>
      <xdr:rowOff>101600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301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16510</xdr:rowOff>
    </xdr:from>
    <xdr:ext cx="53467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10,050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101600</xdr:rowOff>
    </xdr:from>
    <xdr:to>
      <xdr:col>19</xdr:col>
      <xdr:colOff>177800</xdr:colOff>
      <xdr:row>38</xdr:row>
      <xdr:rowOff>10795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525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141605</xdr:rowOff>
    </xdr:from>
    <xdr:ext cx="46926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970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10795</xdr:rowOff>
    </xdr:from>
    <xdr:to>
      <xdr:col>15</xdr:col>
      <xdr:colOff>50800</xdr:colOff>
      <xdr:row>38</xdr:row>
      <xdr:rowOff>10795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258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13335</xdr:rowOff>
    </xdr:from>
    <xdr:ext cx="46926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014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6350</xdr:rowOff>
    </xdr:from>
    <xdr:to>
      <xdr:col>10</xdr:col>
      <xdr:colOff>114300</xdr:colOff>
      <xdr:row>38</xdr:row>
      <xdr:rowOff>10795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21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35560</xdr:rowOff>
    </xdr:from>
    <xdr:ext cx="46926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036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148590</xdr:rowOff>
    </xdr:from>
    <xdr:ext cx="46926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663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58420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50800</xdr:rowOff>
    </xdr:from>
    <xdr:to>
      <xdr:col>20</xdr:col>
      <xdr:colOff>38100</xdr:colOff>
      <xdr:row>37</xdr:row>
      <xdr:rowOff>152400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143510</xdr:rowOff>
    </xdr:from>
    <xdr:ext cx="469265" cy="2584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487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132080</xdr:rowOff>
    </xdr:from>
    <xdr:to>
      <xdr:col>15</xdr:col>
      <xdr:colOff>101600</xdr:colOff>
      <xdr:row>38</xdr:row>
      <xdr:rowOff>61595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38</xdr:row>
      <xdr:rowOff>52705</xdr:rowOff>
    </xdr:from>
    <xdr:ext cx="469265" cy="2584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56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132080</xdr:rowOff>
    </xdr:from>
    <xdr:to>
      <xdr:col>10</xdr:col>
      <xdr:colOff>165100</xdr:colOff>
      <xdr:row>38</xdr:row>
      <xdr:rowOff>61595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52705</xdr:rowOff>
    </xdr:from>
    <xdr:ext cx="46926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56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127000</xdr:rowOff>
    </xdr:from>
    <xdr:to>
      <xdr:col>6</xdr:col>
      <xdr:colOff>38100</xdr:colOff>
      <xdr:row>38</xdr:row>
      <xdr:rowOff>57150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73660</xdr:rowOff>
    </xdr:from>
    <xdr:ext cx="46926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45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54610</xdr:rowOff>
    </xdr:from>
    <xdr:ext cx="68516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111760</xdr:rowOff>
    </xdr:from>
    <xdr:ext cx="685165" cy="2584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168910</xdr:rowOff>
    </xdr:from>
    <xdr:ext cx="68516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94615</xdr:rowOff>
    </xdr:from>
    <xdr:to>
      <xdr:col>24</xdr:col>
      <xdr:colOff>62865</xdr:colOff>
      <xdr:row>58</xdr:row>
      <xdr:rowOff>111125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10015"/>
          <a:ext cx="127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114935</xdr:rowOff>
    </xdr:from>
    <xdr:ext cx="534670" cy="259080"/>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9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62,652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111125</xdr:rowOff>
    </xdr:from>
    <xdr:to>
      <xdr:col>24</xdr:col>
      <xdr:colOff>152400</xdr:colOff>
      <xdr:row>58</xdr:row>
      <xdr:rowOff>111125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41275</xdr:rowOff>
    </xdr:from>
    <xdr:ext cx="690245" cy="2584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2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2,349,071</a:t>
          </a:r>
          <a:endParaRPr kumimoji="1" lang="ja-JP" altLang="en-US" sz="1000" b="1">
            <a:latin typeface="ＭＳ Ｐゴシック"/>
          </a:endParaRPr>
        </a:p>
      </xdr:txBody>
    </xdr:sp>
    <xdr:clientData/>
  </xdr:oneCellAnchor>
  <xdr:twoCellAnchor>
    <xdr:from>
      <xdr:col>23</xdr:col>
      <xdr:colOff>165100</xdr:colOff>
      <xdr:row>52</xdr:row>
      <xdr:rowOff>94615</xdr:rowOff>
    </xdr:from>
    <xdr:to>
      <xdr:col>24</xdr:col>
      <xdr:colOff>152400</xdr:colOff>
      <xdr:row>52</xdr:row>
      <xdr:rowOff>94615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1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15240</xdr:rowOff>
    </xdr:from>
    <xdr:to>
      <xdr:col>24</xdr:col>
      <xdr:colOff>63500</xdr:colOff>
      <xdr:row>58</xdr:row>
      <xdr:rowOff>24130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9593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145415</xdr:rowOff>
    </xdr:from>
    <xdr:ext cx="598805" cy="2584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80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167005</xdr:rowOff>
    </xdr:from>
    <xdr:to>
      <xdr:col>24</xdr:col>
      <xdr:colOff>114300</xdr:colOff>
      <xdr:row>58</xdr:row>
      <xdr:rowOff>97790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29210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9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2540</xdr:rowOff>
    </xdr:from>
    <xdr:to>
      <xdr:col>20</xdr:col>
      <xdr:colOff>38100</xdr:colOff>
      <xdr:row>58</xdr:row>
      <xdr:rowOff>104140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95250</xdr:rowOff>
    </xdr:from>
    <xdr:ext cx="598170" cy="259080"/>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580" y="10039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16510</xdr:rowOff>
    </xdr:from>
    <xdr:to>
      <xdr:col>15</xdr:col>
      <xdr:colOff>50800</xdr:colOff>
      <xdr:row>58</xdr:row>
      <xdr:rowOff>29210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06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169545</xdr:rowOff>
    </xdr:from>
    <xdr:to>
      <xdr:col>15</xdr:col>
      <xdr:colOff>101600</xdr:colOff>
      <xdr:row>58</xdr:row>
      <xdr:rowOff>99695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90805</xdr:rowOff>
    </xdr:from>
    <xdr:ext cx="598170" cy="2584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198,789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16510</xdr:rowOff>
    </xdr:from>
    <xdr:to>
      <xdr:col>10</xdr:col>
      <xdr:colOff>114300</xdr:colOff>
      <xdr:row>58</xdr:row>
      <xdr:rowOff>45720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061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140335</xdr:rowOff>
    </xdr:from>
    <xdr:to>
      <xdr:col>10</xdr:col>
      <xdr:colOff>165100</xdr:colOff>
      <xdr:row>58</xdr:row>
      <xdr:rowOff>70485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61595</xdr:rowOff>
    </xdr:from>
    <xdr:ext cx="59817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580" y="10005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38100</xdr:rowOff>
    </xdr:from>
    <xdr:to>
      <xdr:col>6</xdr:col>
      <xdr:colOff>38100</xdr:colOff>
      <xdr:row>58</xdr:row>
      <xdr:rowOff>139700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130810</xdr:rowOff>
    </xdr:from>
    <xdr:ext cx="59817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580" y="10074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144780</xdr:rowOff>
    </xdr:from>
    <xdr:to>
      <xdr:col>24</xdr:col>
      <xdr:colOff>114300</xdr:colOff>
      <xdr:row>58</xdr:row>
      <xdr:rowOff>74930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104140</xdr:rowOff>
    </xdr:from>
    <xdr:ext cx="598805" cy="259080"/>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5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252,508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82550</xdr:rowOff>
    </xdr:from>
    <xdr:ext cx="59817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580" y="96837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149225</xdr:rowOff>
    </xdr:from>
    <xdr:to>
      <xdr:col>15</xdr:col>
      <xdr:colOff>101600</xdr:colOff>
      <xdr:row>58</xdr:row>
      <xdr:rowOff>79375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95885</xdr:rowOff>
    </xdr:from>
    <xdr:ext cx="598170"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580" y="9697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137160</xdr:rowOff>
    </xdr:from>
    <xdr:to>
      <xdr:col>10</xdr:col>
      <xdr:colOff>165100</xdr:colOff>
      <xdr:row>58</xdr:row>
      <xdr:rowOff>67310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83820</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580" y="9685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166370</xdr:rowOff>
    </xdr:from>
    <xdr:to>
      <xdr:col>6</xdr:col>
      <xdr:colOff>38100</xdr:colOff>
      <xdr:row>58</xdr:row>
      <xdr:rowOff>96520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113030</xdr:rowOff>
    </xdr:from>
    <xdr:ext cx="59817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580" y="9714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183,219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94995" cy="2584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3256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85090</xdr:rowOff>
    </xdr:from>
    <xdr:to>
      <xdr:col>24</xdr:col>
      <xdr:colOff>62865</xdr:colOff>
      <xdr:row>77</xdr:row>
      <xdr:rowOff>54610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59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58420</xdr:rowOff>
    </xdr:from>
    <xdr:ext cx="598805" cy="259080"/>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6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124,927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54610</xdr:rowOff>
    </xdr:from>
    <xdr:to>
      <xdr:col>24</xdr:col>
      <xdr:colOff>152400</xdr:colOff>
      <xdr:row>77</xdr:row>
      <xdr:rowOff>54610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31750</xdr:rowOff>
    </xdr:from>
    <xdr:ext cx="598805" cy="2584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1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329,508</a:t>
          </a:r>
          <a:endParaRPr kumimoji="1" lang="ja-JP" altLang="en-US" sz="1000" b="1">
            <a:latin typeface="ＭＳ Ｐゴシック"/>
          </a:endParaRPr>
        </a:p>
      </xdr:txBody>
    </xdr:sp>
    <xdr:clientData/>
  </xdr:oneCellAnchor>
  <xdr:twoCellAnchor>
    <xdr:from>
      <xdr:col>23</xdr:col>
      <xdr:colOff>165100</xdr:colOff>
      <xdr:row>70</xdr:row>
      <xdr:rowOff>85090</xdr:rowOff>
    </xdr:from>
    <xdr:to>
      <xdr:col>24</xdr:col>
      <xdr:colOff>152400</xdr:colOff>
      <xdr:row>70</xdr:row>
      <xdr:rowOff>85090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118110</xdr:rowOff>
    </xdr:from>
    <xdr:to>
      <xdr:col>24</xdr:col>
      <xdr:colOff>63500</xdr:colOff>
      <xdr:row>74</xdr:row>
      <xdr:rowOff>57785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33960"/>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119380</xdr:rowOff>
    </xdr:from>
    <xdr:ext cx="598805" cy="259080"/>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190,896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140970</xdr:rowOff>
    </xdr:from>
    <xdr:to>
      <xdr:col>24</xdr:col>
      <xdr:colOff>114300</xdr:colOff>
      <xdr:row>75</xdr:row>
      <xdr:rowOff>71120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31115</xdr:rowOff>
    </xdr:from>
    <xdr:to>
      <xdr:col>19</xdr:col>
      <xdr:colOff>177800</xdr:colOff>
      <xdr:row>74</xdr:row>
      <xdr:rowOff>57785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7184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15875</xdr:rowOff>
    </xdr:from>
    <xdr:to>
      <xdr:col>20</xdr:col>
      <xdr:colOff>38100</xdr:colOff>
      <xdr:row>75</xdr:row>
      <xdr:rowOff>117475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109220</xdr:rowOff>
    </xdr:from>
    <xdr:ext cx="598170" cy="2584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580" y="129679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182,812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31115</xdr:rowOff>
    </xdr:from>
    <xdr:to>
      <xdr:col>15</xdr:col>
      <xdr:colOff>50800</xdr:colOff>
      <xdr:row>74</xdr:row>
      <xdr:rowOff>168910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71841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158115</xdr:rowOff>
    </xdr:from>
    <xdr:to>
      <xdr:col>15</xdr:col>
      <xdr:colOff>101600</xdr:colOff>
      <xdr:row>75</xdr:row>
      <xdr:rowOff>88265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79375</xdr:rowOff>
    </xdr:from>
    <xdr:ext cx="598170" cy="2584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580" y="12938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168910</xdr:rowOff>
    </xdr:from>
    <xdr:to>
      <xdr:col>10</xdr:col>
      <xdr:colOff>114300</xdr:colOff>
      <xdr:row>75</xdr:row>
      <xdr:rowOff>67310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8562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102235</xdr:rowOff>
    </xdr:from>
    <xdr:to>
      <xdr:col>10</xdr:col>
      <xdr:colOff>165100</xdr:colOff>
      <xdr:row>76</xdr:row>
      <xdr:rowOff>32385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23495</xdr:rowOff>
    </xdr:from>
    <xdr:ext cx="59817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580" y="13053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29210</xdr:rowOff>
    </xdr:from>
    <xdr:to>
      <xdr:col>6</xdr:col>
      <xdr:colOff>38100</xdr:colOff>
      <xdr:row>76</xdr:row>
      <xdr:rowOff>130810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121920</xdr:rowOff>
    </xdr:from>
    <xdr:ext cx="598170" cy="2584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580" y="13152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150,476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67310</xdr:rowOff>
    </xdr:from>
    <xdr:to>
      <xdr:col>24</xdr:col>
      <xdr:colOff>114300</xdr:colOff>
      <xdr:row>73</xdr:row>
      <xdr:rowOff>168910</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90170</xdr:rowOff>
    </xdr:from>
    <xdr:ext cx="598805" cy="259080"/>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34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233,811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6985</xdr:rowOff>
    </xdr:from>
    <xdr:to>
      <xdr:col>20</xdr:col>
      <xdr:colOff>38100</xdr:colOff>
      <xdr:row>74</xdr:row>
      <xdr:rowOff>109220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94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125095</xdr:rowOff>
    </xdr:from>
    <xdr:ext cx="598170" cy="2584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580" y="124694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151765</xdr:rowOff>
    </xdr:from>
    <xdr:to>
      <xdr:col>15</xdr:col>
      <xdr:colOff>101600</xdr:colOff>
      <xdr:row>74</xdr:row>
      <xdr:rowOff>81915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66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98425</xdr:rowOff>
    </xdr:from>
    <xdr:ext cx="598170" cy="2584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580" y="124428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118110</xdr:rowOff>
    </xdr:from>
    <xdr:to>
      <xdr:col>10</xdr:col>
      <xdr:colOff>165100</xdr:colOff>
      <xdr:row>75</xdr:row>
      <xdr:rowOff>48260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64770</xdr:rowOff>
    </xdr:from>
    <xdr:ext cx="598170" cy="2584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580" y="12580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194,918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16510</xdr:rowOff>
    </xdr:from>
    <xdr:to>
      <xdr:col>6</xdr:col>
      <xdr:colOff>38100</xdr:colOff>
      <xdr:row>75</xdr:row>
      <xdr:rowOff>118110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134620</xdr:rowOff>
    </xdr:from>
    <xdr:ext cx="59817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580" y="12650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158115</xdr:rowOff>
    </xdr:from>
    <xdr:to>
      <xdr:col>24</xdr:col>
      <xdr:colOff>62865</xdr:colOff>
      <xdr:row>98</xdr:row>
      <xdr:rowOff>24130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6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27940</xdr:rowOff>
    </xdr:from>
    <xdr:ext cx="534670" cy="259080"/>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25,169</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24130</xdr:rowOff>
    </xdr:from>
    <xdr:to>
      <xdr:col>24</xdr:col>
      <xdr:colOff>152400</xdr:colOff>
      <xdr:row>98</xdr:row>
      <xdr:rowOff>24130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104775</xdr:rowOff>
    </xdr:from>
    <xdr:ext cx="598805" cy="259080"/>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210,085</a:t>
          </a:r>
          <a:endParaRPr kumimoji="1" lang="ja-JP" altLang="en-US" sz="1000" b="1">
            <a:latin typeface="ＭＳ Ｐゴシック"/>
          </a:endParaRPr>
        </a:p>
      </xdr:txBody>
    </xdr:sp>
    <xdr:clientData/>
  </xdr:oneCellAnchor>
  <xdr:twoCellAnchor>
    <xdr:from>
      <xdr:col>23</xdr:col>
      <xdr:colOff>165100</xdr:colOff>
      <xdr:row>89</xdr:row>
      <xdr:rowOff>158115</xdr:rowOff>
    </xdr:from>
    <xdr:to>
      <xdr:col>24</xdr:col>
      <xdr:colOff>152400</xdr:colOff>
      <xdr:row>89</xdr:row>
      <xdr:rowOff>158115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83185</xdr:rowOff>
    </xdr:from>
    <xdr:to>
      <xdr:col>24</xdr:col>
      <xdr:colOff>63500</xdr:colOff>
      <xdr:row>92</xdr:row>
      <xdr:rowOff>121285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5513685"/>
          <a:ext cx="8382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74930</xdr:rowOff>
    </xdr:from>
    <xdr:ext cx="534670" cy="2584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362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76,545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95885</xdr:rowOff>
    </xdr:from>
    <xdr:to>
      <xdr:col>24</xdr:col>
      <xdr:colOff>114300</xdr:colOff>
      <xdr:row>96</xdr:row>
      <xdr:rowOff>26035</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89535</xdr:rowOff>
    </xdr:from>
    <xdr:to>
      <xdr:col>19</xdr:col>
      <xdr:colOff>177800</xdr:colOff>
      <xdr:row>92</xdr:row>
      <xdr:rowOff>121285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86293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89535</xdr:rowOff>
    </xdr:from>
    <xdr:to>
      <xdr:col>20</xdr:col>
      <xdr:colOff>38100</xdr:colOff>
      <xdr:row>96</xdr:row>
      <xdr:rowOff>19685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10795</xdr:rowOff>
    </xdr:from>
    <xdr:ext cx="534035" cy="2584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29965" y="16469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77,444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89535</xdr:rowOff>
    </xdr:from>
    <xdr:to>
      <xdr:col>15</xdr:col>
      <xdr:colOff>50800</xdr:colOff>
      <xdr:row>93</xdr:row>
      <xdr:rowOff>39370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86293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109855</xdr:rowOff>
    </xdr:from>
    <xdr:to>
      <xdr:col>15</xdr:col>
      <xdr:colOff>101600</xdr:colOff>
      <xdr:row>96</xdr:row>
      <xdr:rowOff>40640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31115</xdr:rowOff>
    </xdr:from>
    <xdr:ext cx="534035" cy="2584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0965" y="1649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93</xdr:row>
      <xdr:rowOff>39370</xdr:rowOff>
    </xdr:from>
    <xdr:to>
      <xdr:col>10</xdr:col>
      <xdr:colOff>114300</xdr:colOff>
      <xdr:row>93</xdr:row>
      <xdr:rowOff>139700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9842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154940</xdr:rowOff>
    </xdr:from>
    <xdr:to>
      <xdr:col>10</xdr:col>
      <xdr:colOff>165100</xdr:colOff>
      <xdr:row>96</xdr:row>
      <xdr:rowOff>85090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76200</xdr:rowOff>
    </xdr:from>
    <xdr:ext cx="534035" cy="2584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1965" y="1653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133350</xdr:rowOff>
    </xdr:from>
    <xdr:to>
      <xdr:col>6</xdr:col>
      <xdr:colOff>38100</xdr:colOff>
      <xdr:row>97</xdr:row>
      <xdr:rowOff>63500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54610</xdr:rowOff>
    </xdr:from>
    <xdr:ext cx="534035" cy="2584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2965" y="16685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90</xdr:row>
      <xdr:rowOff>32385</xdr:rowOff>
    </xdr:from>
    <xdr:to>
      <xdr:col>24</xdr:col>
      <xdr:colOff>114300</xdr:colOff>
      <xdr:row>90</xdr:row>
      <xdr:rowOff>133985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54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118745</xdr:rowOff>
    </xdr:from>
    <xdr:ext cx="598805" cy="259080"/>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5377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197,382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70485</xdr:rowOff>
    </xdr:from>
    <xdr:to>
      <xdr:col>20</xdr:col>
      <xdr:colOff>38100</xdr:colOff>
      <xdr:row>93</xdr:row>
      <xdr:rowOff>635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84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17780</xdr:rowOff>
    </xdr:from>
    <xdr:ext cx="598170" cy="2584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580" y="156197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92</xdr:row>
      <xdr:rowOff>38735</xdr:rowOff>
    </xdr:from>
    <xdr:to>
      <xdr:col>15</xdr:col>
      <xdr:colOff>101600</xdr:colOff>
      <xdr:row>92</xdr:row>
      <xdr:rowOff>140335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90</xdr:row>
      <xdr:rowOff>156845</xdr:rowOff>
    </xdr:from>
    <xdr:ext cx="598170" cy="2584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580" y="155873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92</xdr:row>
      <xdr:rowOff>160020</xdr:rowOff>
    </xdr:from>
    <xdr:to>
      <xdr:col>10</xdr:col>
      <xdr:colOff>165100</xdr:colOff>
      <xdr:row>93</xdr:row>
      <xdr:rowOff>90170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91</xdr:row>
      <xdr:rowOff>106680</xdr:rowOff>
    </xdr:from>
    <xdr:ext cx="59817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580" y="15708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88900</xdr:rowOff>
    </xdr:from>
    <xdr:to>
      <xdr:col>6</xdr:col>
      <xdr:colOff>38100</xdr:colOff>
      <xdr:row>94</xdr:row>
      <xdr:rowOff>19050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92</xdr:row>
      <xdr:rowOff>35560</xdr:rowOff>
    </xdr:from>
    <xdr:ext cx="59817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580" y="158089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54610</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1270</xdr:rowOff>
    </xdr:from>
    <xdr:ext cx="469900" cy="259080"/>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3,186</a:t>
          </a:r>
          <a:endParaRPr kumimoji="1" lang="ja-JP" altLang="en-US" sz="1000" b="1">
            <a:latin typeface="ＭＳ Ｐゴシック"/>
          </a:endParaRPr>
        </a:p>
      </xdr:txBody>
    </xdr:sp>
    <xdr:clientData/>
  </xdr:oneCellAnchor>
  <xdr:twoCellAnchor>
    <xdr:from>
      <xdr:col>54</xdr:col>
      <xdr:colOff>101600</xdr:colOff>
      <xdr:row>30</xdr:row>
      <xdr:rowOff>54610</xdr:rowOff>
    </xdr:from>
    <xdr:to>
      <xdr:col>55</xdr:col>
      <xdr:colOff>88900</xdr:colOff>
      <xdr:row>30</xdr:row>
      <xdr:rowOff>54610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54610</xdr:rowOff>
    </xdr:from>
    <xdr:to>
      <xdr:col>55</xdr:col>
      <xdr:colOff>0</xdr:colOff>
      <xdr:row>30</xdr:row>
      <xdr:rowOff>109220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519811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66675</xdr:rowOff>
    </xdr:from>
    <xdr:ext cx="378460" cy="2584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32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88265</xdr:rowOff>
    </xdr:from>
    <xdr:to>
      <xdr:col>55</xdr:col>
      <xdr:colOff>50800</xdr:colOff>
      <xdr:row>38</xdr:row>
      <xdr:rowOff>18415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109220</xdr:rowOff>
    </xdr:from>
    <xdr:to>
      <xdr:col>50</xdr:col>
      <xdr:colOff>114300</xdr:colOff>
      <xdr:row>30</xdr:row>
      <xdr:rowOff>151765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525272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91440</xdr:rowOff>
    </xdr:from>
    <xdr:to>
      <xdr:col>50</xdr:col>
      <xdr:colOff>165100</xdr:colOff>
      <xdr:row>38</xdr:row>
      <xdr:rowOff>21590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12700</xdr:rowOff>
    </xdr:from>
    <xdr:ext cx="378460" cy="25908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70" y="65278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151765</xdr:rowOff>
    </xdr:from>
    <xdr:to>
      <xdr:col>45</xdr:col>
      <xdr:colOff>177800</xdr:colOff>
      <xdr:row>31</xdr:row>
      <xdr:rowOff>15875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529526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163195</xdr:rowOff>
    </xdr:from>
    <xdr:ext cx="378460" cy="259080"/>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70" y="6506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15875</xdr:rowOff>
    </xdr:from>
    <xdr:to>
      <xdr:col>41</xdr:col>
      <xdr:colOff>50800</xdr:colOff>
      <xdr:row>31</xdr:row>
      <xdr:rowOff>59690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6972300" y="53308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68580</xdr:rowOff>
    </xdr:from>
    <xdr:to>
      <xdr:col>41</xdr:col>
      <xdr:colOff>101600</xdr:colOff>
      <xdr:row>37</xdr:row>
      <xdr:rowOff>170180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161290</xdr:rowOff>
    </xdr:from>
    <xdr:ext cx="378460" cy="259080"/>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7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100965</xdr:rowOff>
    </xdr:from>
    <xdr:to>
      <xdr:col>36</xdr:col>
      <xdr:colOff>165100</xdr:colOff>
      <xdr:row>37</xdr:row>
      <xdr:rowOff>31115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22225</xdr:rowOff>
    </xdr:from>
    <xdr:ext cx="378460" cy="2584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70" y="6365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30</xdr:row>
      <xdr:rowOff>3810</xdr:rowOff>
    </xdr:from>
    <xdr:to>
      <xdr:col>55</xdr:col>
      <xdr:colOff>50800</xdr:colOff>
      <xdr:row>30</xdr:row>
      <xdr:rowOff>105410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51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128270</xdr:rowOff>
    </xdr:from>
    <xdr:ext cx="469900" cy="259080"/>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5100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30</xdr:row>
      <xdr:rowOff>57785</xdr:rowOff>
    </xdr:from>
    <xdr:to>
      <xdr:col>50</xdr:col>
      <xdr:colOff>165100</xdr:colOff>
      <xdr:row>30</xdr:row>
      <xdr:rowOff>159385</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52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29</xdr:row>
      <xdr:rowOff>4445</xdr:rowOff>
    </xdr:from>
    <xdr:ext cx="469265"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04350" y="4976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100965</xdr:rowOff>
    </xdr:from>
    <xdr:to>
      <xdr:col>46</xdr:col>
      <xdr:colOff>38100</xdr:colOff>
      <xdr:row>31</xdr:row>
      <xdr:rowOff>31115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52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29</xdr:row>
      <xdr:rowOff>47625</xdr:rowOff>
    </xdr:from>
    <xdr:ext cx="4692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5019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136525</xdr:rowOff>
    </xdr:from>
    <xdr:to>
      <xdr:col>41</xdr:col>
      <xdr:colOff>101600</xdr:colOff>
      <xdr:row>31</xdr:row>
      <xdr:rowOff>66675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52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29</xdr:row>
      <xdr:rowOff>83185</xdr:rowOff>
    </xdr:from>
    <xdr:ext cx="46926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350" y="5055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31</xdr:row>
      <xdr:rowOff>8890</xdr:rowOff>
    </xdr:from>
    <xdr:to>
      <xdr:col>36</xdr:col>
      <xdr:colOff>165100</xdr:colOff>
      <xdr:row>31</xdr:row>
      <xdr:rowOff>110490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29</xdr:row>
      <xdr:rowOff>127000</xdr:rowOff>
    </xdr:from>
    <xdr:ext cx="469265"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350" y="5099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4995"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49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117475</xdr:rowOff>
    </xdr:from>
    <xdr:to>
      <xdr:col>54</xdr:col>
      <xdr:colOff>189865</xdr:colOff>
      <xdr:row>58</xdr:row>
      <xdr:rowOff>170815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42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3175</xdr:rowOff>
    </xdr:from>
    <xdr:ext cx="469900" cy="259080"/>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5,903</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170815</xdr:rowOff>
    </xdr:from>
    <xdr:to>
      <xdr:col>55</xdr:col>
      <xdr:colOff>88900</xdr:colOff>
      <xdr:row>58</xdr:row>
      <xdr:rowOff>170815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64135</xdr:rowOff>
    </xdr:from>
    <xdr:ext cx="598805" cy="2584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6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170,390</a:t>
          </a:r>
          <a:endParaRPr kumimoji="1" lang="ja-JP" altLang="en-US" sz="1000" b="1">
            <a:latin typeface="ＭＳ Ｐゴシック"/>
          </a:endParaRPr>
        </a:p>
      </xdr:txBody>
    </xdr:sp>
    <xdr:clientData/>
  </xdr:oneCellAnchor>
  <xdr:twoCellAnchor>
    <xdr:from>
      <xdr:col>54</xdr:col>
      <xdr:colOff>101600</xdr:colOff>
      <xdr:row>51</xdr:row>
      <xdr:rowOff>117475</xdr:rowOff>
    </xdr:from>
    <xdr:to>
      <xdr:col>55</xdr:col>
      <xdr:colOff>88900</xdr:colOff>
      <xdr:row>51</xdr:row>
      <xdr:rowOff>117475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73660</xdr:rowOff>
    </xdr:from>
    <xdr:to>
      <xdr:col>55</xdr:col>
      <xdr:colOff>0</xdr:colOff>
      <xdr:row>56</xdr:row>
      <xdr:rowOff>100965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67486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57150</xdr:rowOff>
    </xdr:from>
    <xdr:ext cx="534670" cy="259080"/>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3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78740</xdr:rowOff>
    </xdr:from>
    <xdr:to>
      <xdr:col>55</xdr:col>
      <xdr:colOff>50800</xdr:colOff>
      <xdr:row>57</xdr:row>
      <xdr:rowOff>8890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100965</xdr:rowOff>
    </xdr:from>
    <xdr:to>
      <xdr:col>50</xdr:col>
      <xdr:colOff>114300</xdr:colOff>
      <xdr:row>56</xdr:row>
      <xdr:rowOff>123190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0216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64135</xdr:rowOff>
    </xdr:from>
    <xdr:to>
      <xdr:col>50</xdr:col>
      <xdr:colOff>165100</xdr:colOff>
      <xdr:row>56</xdr:row>
      <xdr:rowOff>166370</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156845</xdr:rowOff>
    </xdr:from>
    <xdr:ext cx="534035" cy="2584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1965" y="9758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106680</xdr:rowOff>
    </xdr:from>
    <xdr:to>
      <xdr:col>45</xdr:col>
      <xdr:colOff>177800</xdr:colOff>
      <xdr:row>56</xdr:row>
      <xdr:rowOff>123190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078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66675</xdr:rowOff>
    </xdr:from>
    <xdr:to>
      <xdr:col>46</xdr:col>
      <xdr:colOff>38100</xdr:colOff>
      <xdr:row>56</xdr:row>
      <xdr:rowOff>168275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13335</xdr:rowOff>
    </xdr:from>
    <xdr:ext cx="534035" cy="259080"/>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2965" y="9443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102870</xdr:rowOff>
    </xdr:from>
    <xdr:to>
      <xdr:col>41</xdr:col>
      <xdr:colOff>50800</xdr:colOff>
      <xdr:row>56</xdr:row>
      <xdr:rowOff>106680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704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95885</xdr:rowOff>
    </xdr:from>
    <xdr:to>
      <xdr:col>41</xdr:col>
      <xdr:colOff>101600</xdr:colOff>
      <xdr:row>57</xdr:row>
      <xdr:rowOff>26035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17780</xdr:rowOff>
    </xdr:from>
    <xdr:ext cx="534035" cy="2584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3965" y="9790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54,099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46990</xdr:rowOff>
    </xdr:from>
    <xdr:to>
      <xdr:col>36</xdr:col>
      <xdr:colOff>165100</xdr:colOff>
      <xdr:row>57</xdr:row>
      <xdr:rowOff>148590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139700</xdr:rowOff>
    </xdr:from>
    <xdr:ext cx="534035"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4965" y="9912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22860</xdr:rowOff>
    </xdr:from>
    <xdr:to>
      <xdr:col>55</xdr:col>
      <xdr:colOff>50800</xdr:colOff>
      <xdr:row>56</xdr:row>
      <xdr:rowOff>124460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45720</xdr:rowOff>
    </xdr:from>
    <xdr:ext cx="534670" cy="259080"/>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475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50165</xdr:rowOff>
    </xdr:from>
    <xdr:to>
      <xdr:col>50</xdr:col>
      <xdr:colOff>165100</xdr:colOff>
      <xdr:row>56</xdr:row>
      <xdr:rowOff>151765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168275</xdr:rowOff>
    </xdr:from>
    <xdr:ext cx="534035" cy="2584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1965" y="9426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72390</xdr:rowOff>
    </xdr:from>
    <xdr:to>
      <xdr:col>46</xdr:col>
      <xdr:colOff>38100</xdr:colOff>
      <xdr:row>57</xdr:row>
      <xdr:rowOff>2540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165100</xdr:rowOff>
    </xdr:from>
    <xdr:ext cx="53403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2965" y="9766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55880</xdr:rowOff>
    </xdr:from>
    <xdr:to>
      <xdr:col>41</xdr:col>
      <xdr:colOff>101600</xdr:colOff>
      <xdr:row>56</xdr:row>
      <xdr:rowOff>157480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2540</xdr:rowOff>
    </xdr:from>
    <xdr:ext cx="534035"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3965" y="9432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59,348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52070</xdr:rowOff>
    </xdr:from>
    <xdr:to>
      <xdr:col>36</xdr:col>
      <xdr:colOff>165100</xdr:colOff>
      <xdr:row>56</xdr:row>
      <xdr:rowOff>153670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170180</xdr:rowOff>
    </xdr:from>
    <xdr:ext cx="534035"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4965" y="9428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84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45720</xdr:rowOff>
    </xdr:from>
    <xdr:to>
      <xdr:col>54</xdr:col>
      <xdr:colOff>189865</xdr:colOff>
      <xdr:row>78</xdr:row>
      <xdr:rowOff>129540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22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133350</xdr:rowOff>
    </xdr:from>
    <xdr:ext cx="469900" cy="2584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4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129540</xdr:rowOff>
    </xdr:from>
    <xdr:to>
      <xdr:col>55</xdr:col>
      <xdr:colOff>88900</xdr:colOff>
      <xdr:row>78</xdr:row>
      <xdr:rowOff>129540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163830</xdr:rowOff>
    </xdr:from>
    <xdr:ext cx="598805" cy="259080"/>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160,263</a:t>
          </a:r>
          <a:endParaRPr kumimoji="1" lang="ja-JP" altLang="en-US" sz="1000" b="1">
            <a:latin typeface="ＭＳ Ｐゴシック"/>
          </a:endParaRPr>
        </a:p>
      </xdr:txBody>
    </xdr:sp>
    <xdr:clientData/>
  </xdr:oneCellAnchor>
  <xdr:twoCellAnchor>
    <xdr:from>
      <xdr:col>54</xdr:col>
      <xdr:colOff>101600</xdr:colOff>
      <xdr:row>70</xdr:row>
      <xdr:rowOff>45720</xdr:rowOff>
    </xdr:from>
    <xdr:to>
      <xdr:col>55</xdr:col>
      <xdr:colOff>88900</xdr:colOff>
      <xdr:row>70</xdr:row>
      <xdr:rowOff>45720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1270</xdr:rowOff>
    </xdr:from>
    <xdr:to>
      <xdr:col>55</xdr:col>
      <xdr:colOff>0</xdr:colOff>
      <xdr:row>75</xdr:row>
      <xdr:rowOff>144145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517120"/>
          <a:ext cx="838200"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104775</xdr:rowOff>
    </xdr:from>
    <xdr:ext cx="534670" cy="259080"/>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4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126365</xdr:rowOff>
    </xdr:from>
    <xdr:to>
      <xdr:col>55</xdr:col>
      <xdr:colOff>50800</xdr:colOff>
      <xdr:row>77</xdr:row>
      <xdr:rowOff>56515</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114300</xdr:rowOff>
    </xdr:from>
    <xdr:to>
      <xdr:col>50</xdr:col>
      <xdr:colOff>114300</xdr:colOff>
      <xdr:row>75</xdr:row>
      <xdr:rowOff>144145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29730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117475</xdr:rowOff>
    </xdr:from>
    <xdr:to>
      <xdr:col>50</xdr:col>
      <xdr:colOff>165100</xdr:colOff>
      <xdr:row>77</xdr:row>
      <xdr:rowOff>47625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38735</xdr:rowOff>
    </xdr:from>
    <xdr:ext cx="534035" cy="25908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1965" y="13240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45085</xdr:rowOff>
    </xdr:from>
    <xdr:to>
      <xdr:col>45</xdr:col>
      <xdr:colOff>177800</xdr:colOff>
      <xdr:row>75</xdr:row>
      <xdr:rowOff>114300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29038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134620</xdr:rowOff>
    </xdr:from>
    <xdr:to>
      <xdr:col>46</xdr:col>
      <xdr:colOff>38100</xdr:colOff>
      <xdr:row>77</xdr:row>
      <xdr:rowOff>64770</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55880</xdr:rowOff>
    </xdr:from>
    <xdr:ext cx="534035" cy="259080"/>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2965" y="13257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45085</xdr:rowOff>
    </xdr:from>
    <xdr:to>
      <xdr:col>41</xdr:col>
      <xdr:colOff>50800</xdr:colOff>
      <xdr:row>76</xdr:row>
      <xdr:rowOff>92075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90383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143510</xdr:rowOff>
    </xdr:from>
    <xdr:to>
      <xdr:col>41</xdr:col>
      <xdr:colOff>101600</xdr:colOff>
      <xdr:row>77</xdr:row>
      <xdr:rowOff>73025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64770</xdr:rowOff>
    </xdr:from>
    <xdr:ext cx="534035" cy="2584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3965" y="13266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81280</xdr:rowOff>
    </xdr:from>
    <xdr:to>
      <xdr:col>36</xdr:col>
      <xdr:colOff>165100</xdr:colOff>
      <xdr:row>78</xdr:row>
      <xdr:rowOff>11430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2540</xdr:rowOff>
    </xdr:from>
    <xdr:ext cx="534035"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4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121920</xdr:rowOff>
    </xdr:from>
    <xdr:to>
      <xdr:col>55</xdr:col>
      <xdr:colOff>50800</xdr:colOff>
      <xdr:row>73</xdr:row>
      <xdr:rowOff>52070</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144780</xdr:rowOff>
    </xdr:from>
    <xdr:ext cx="598805" cy="2584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3177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93345</xdr:rowOff>
    </xdr:from>
    <xdr:to>
      <xdr:col>50</xdr:col>
      <xdr:colOff>165100</xdr:colOff>
      <xdr:row>76</xdr:row>
      <xdr:rowOff>23495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40640</xdr:rowOff>
    </xdr:from>
    <xdr:ext cx="534035" cy="2584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1965" y="12727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63500</xdr:rowOff>
    </xdr:from>
    <xdr:to>
      <xdr:col>46</xdr:col>
      <xdr:colOff>38100</xdr:colOff>
      <xdr:row>75</xdr:row>
      <xdr:rowOff>165100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292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10160</xdr:rowOff>
    </xdr:from>
    <xdr:ext cx="534035"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2965" y="12697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166370</xdr:rowOff>
    </xdr:from>
    <xdr:to>
      <xdr:col>41</xdr:col>
      <xdr:colOff>101600</xdr:colOff>
      <xdr:row>75</xdr:row>
      <xdr:rowOff>95885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853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112395</xdr:rowOff>
    </xdr:from>
    <xdr:ext cx="534035"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628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41275</xdr:rowOff>
    </xdr:from>
    <xdr:to>
      <xdr:col>36</xdr:col>
      <xdr:colOff>165100</xdr:colOff>
      <xdr:row>76</xdr:row>
      <xdr:rowOff>143510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071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159385</xdr:rowOff>
    </xdr:from>
    <xdr:ext cx="534035"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2846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80,454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13970</xdr:rowOff>
    </xdr:from>
    <xdr:to>
      <xdr:col>54</xdr:col>
      <xdr:colOff>189865</xdr:colOff>
      <xdr:row>98</xdr:row>
      <xdr:rowOff>157480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5920"/>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161290</xdr:rowOff>
    </xdr:from>
    <xdr:ext cx="534670" cy="259080"/>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30,529</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157480</xdr:rowOff>
    </xdr:from>
    <xdr:to>
      <xdr:col>55</xdr:col>
      <xdr:colOff>88900</xdr:colOff>
      <xdr:row>98</xdr:row>
      <xdr:rowOff>157480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132080</xdr:rowOff>
    </xdr:from>
    <xdr:ext cx="598805" cy="2584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735,852</a:t>
          </a:r>
          <a:endParaRPr kumimoji="1" lang="ja-JP" altLang="en-US" sz="1000" b="1">
            <a:latin typeface="ＭＳ Ｐゴシック"/>
          </a:endParaRPr>
        </a:p>
      </xdr:txBody>
    </xdr:sp>
    <xdr:clientData/>
  </xdr:oneCellAnchor>
  <xdr:twoCellAnchor>
    <xdr:from>
      <xdr:col>54</xdr:col>
      <xdr:colOff>101600</xdr:colOff>
      <xdr:row>91</xdr:row>
      <xdr:rowOff>13970</xdr:rowOff>
    </xdr:from>
    <xdr:to>
      <xdr:col>55</xdr:col>
      <xdr:colOff>88900</xdr:colOff>
      <xdr:row>91</xdr:row>
      <xdr:rowOff>13970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140970</xdr:rowOff>
    </xdr:from>
    <xdr:to>
      <xdr:col>55</xdr:col>
      <xdr:colOff>0</xdr:colOff>
      <xdr:row>97</xdr:row>
      <xdr:rowOff>15240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6001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132080</xdr:rowOff>
    </xdr:from>
    <xdr:ext cx="534670" cy="2584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7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96,231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152400</xdr:rowOff>
    </xdr:from>
    <xdr:to>
      <xdr:col>50</xdr:col>
      <xdr:colOff>114300</xdr:colOff>
      <xdr:row>97</xdr:row>
      <xdr:rowOff>15240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611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163830</xdr:rowOff>
    </xdr:from>
    <xdr:to>
      <xdr:col>50</xdr:col>
      <xdr:colOff>165100</xdr:colOff>
      <xdr:row>98</xdr:row>
      <xdr:rowOff>93980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85090</xdr:rowOff>
    </xdr:from>
    <xdr:ext cx="53403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1965" y="1688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152400</xdr:rowOff>
    </xdr:from>
    <xdr:to>
      <xdr:col>45</xdr:col>
      <xdr:colOff>177800</xdr:colOff>
      <xdr:row>96</xdr:row>
      <xdr:rowOff>153035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6116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156845</xdr:rowOff>
    </xdr:from>
    <xdr:to>
      <xdr:col>46</xdr:col>
      <xdr:colOff>38100</xdr:colOff>
      <xdr:row>98</xdr:row>
      <xdr:rowOff>86995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78105</xdr:rowOff>
    </xdr:from>
    <xdr:ext cx="534035" cy="2584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2965" y="16880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153035</xdr:rowOff>
    </xdr:from>
    <xdr:to>
      <xdr:col>41</xdr:col>
      <xdr:colOff>50800</xdr:colOff>
      <xdr:row>97</xdr:row>
      <xdr:rowOff>146050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612235"/>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163195</xdr:rowOff>
    </xdr:from>
    <xdr:to>
      <xdr:col>41</xdr:col>
      <xdr:colOff>101600</xdr:colOff>
      <xdr:row>98</xdr:row>
      <xdr:rowOff>93345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84455</xdr:rowOff>
    </xdr:from>
    <xdr:ext cx="534035"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3965" y="16886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91,153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24765</xdr:rowOff>
    </xdr:from>
    <xdr:to>
      <xdr:col>36</xdr:col>
      <xdr:colOff>165100</xdr:colOff>
      <xdr:row>98</xdr:row>
      <xdr:rowOff>126365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2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117475</xdr:rowOff>
    </xdr:from>
    <xdr:ext cx="534035" cy="25908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4965" y="16919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90170</xdr:rowOff>
    </xdr:from>
    <xdr:to>
      <xdr:col>55</xdr:col>
      <xdr:colOff>50800</xdr:colOff>
      <xdr:row>97</xdr:row>
      <xdr:rowOff>20320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113030</xdr:rowOff>
    </xdr:from>
    <xdr:ext cx="598805" cy="259080"/>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40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219,256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135890</xdr:rowOff>
    </xdr:from>
    <xdr:to>
      <xdr:col>50</xdr:col>
      <xdr:colOff>165100</xdr:colOff>
      <xdr:row>97</xdr:row>
      <xdr:rowOff>66040</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5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82550</xdr:rowOff>
    </xdr:from>
    <xdr:ext cx="59817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580" y="16370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101600</xdr:rowOff>
    </xdr:from>
    <xdr:to>
      <xdr:col>46</xdr:col>
      <xdr:colOff>38100</xdr:colOff>
      <xdr:row>97</xdr:row>
      <xdr:rowOff>31750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5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48260</xdr:rowOff>
    </xdr:from>
    <xdr:ext cx="5981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580" y="163360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213,186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102235</xdr:rowOff>
    </xdr:from>
    <xdr:to>
      <xdr:col>41</xdr:col>
      <xdr:colOff>101600</xdr:colOff>
      <xdr:row>97</xdr:row>
      <xdr:rowOff>32385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48895</xdr:rowOff>
    </xdr:from>
    <xdr:ext cx="59817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580" y="16336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95250</xdr:rowOff>
    </xdr:from>
    <xdr:to>
      <xdr:col>36</xdr:col>
      <xdr:colOff>165100</xdr:colOff>
      <xdr:row>98</xdr:row>
      <xdr:rowOff>25400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41910</xdr:rowOff>
    </xdr:from>
    <xdr:ext cx="598170" cy="2584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580" y="16501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126,760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46355</xdr:rowOff>
    </xdr:from>
    <xdr:to>
      <xdr:col>85</xdr:col>
      <xdr:colOff>126365</xdr:colOff>
      <xdr:row>39</xdr:row>
      <xdr:rowOff>118110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855"/>
          <a:ext cx="127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121920</xdr:rowOff>
    </xdr:from>
    <xdr:ext cx="534670" cy="2584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18,814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118110</xdr:rowOff>
    </xdr:from>
    <xdr:to>
      <xdr:col>86</xdr:col>
      <xdr:colOff>25400</xdr:colOff>
      <xdr:row>39</xdr:row>
      <xdr:rowOff>118110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164465</xdr:rowOff>
    </xdr:from>
    <xdr:ext cx="598805" cy="259080"/>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117,710</a:t>
          </a:r>
          <a:endParaRPr kumimoji="1" lang="ja-JP" altLang="en-US" sz="1000" b="1">
            <a:latin typeface="ＭＳ Ｐゴシック"/>
          </a:endParaRPr>
        </a:p>
      </xdr:txBody>
    </xdr:sp>
    <xdr:clientData/>
  </xdr:oneCellAnchor>
  <xdr:twoCellAnchor>
    <xdr:from>
      <xdr:col>85</xdr:col>
      <xdr:colOff>38100</xdr:colOff>
      <xdr:row>30</xdr:row>
      <xdr:rowOff>46355</xdr:rowOff>
    </xdr:from>
    <xdr:to>
      <xdr:col>86</xdr:col>
      <xdr:colOff>25400</xdr:colOff>
      <xdr:row>30</xdr:row>
      <xdr:rowOff>46355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109220</xdr:rowOff>
    </xdr:from>
    <xdr:to>
      <xdr:col>85</xdr:col>
      <xdr:colOff>127000</xdr:colOff>
      <xdr:row>36</xdr:row>
      <xdr:rowOff>29845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109970"/>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114300</xdr:rowOff>
    </xdr:from>
    <xdr:ext cx="534670" cy="259080"/>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457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29845</xdr:rowOff>
    </xdr:from>
    <xdr:to>
      <xdr:col>81</xdr:col>
      <xdr:colOff>50800</xdr:colOff>
      <xdr:row>36</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2020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149225</xdr:rowOff>
    </xdr:from>
    <xdr:to>
      <xdr:col>81</xdr:col>
      <xdr:colOff>101600</xdr:colOff>
      <xdr:row>38</xdr:row>
      <xdr:rowOff>79375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70485</xdr:rowOff>
    </xdr:from>
    <xdr:ext cx="534035" cy="259080"/>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3965" y="658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101600</xdr:rowOff>
    </xdr:from>
    <xdr:to>
      <xdr:col>76</xdr:col>
      <xdr:colOff>114300</xdr:colOff>
      <xdr:row>36</xdr:row>
      <xdr:rowOff>159385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738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9525</xdr:rowOff>
    </xdr:from>
    <xdr:to>
      <xdr:col>76</xdr:col>
      <xdr:colOff>165100</xdr:colOff>
      <xdr:row>38</xdr:row>
      <xdr:rowOff>111125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102235</xdr:rowOff>
    </xdr:from>
    <xdr:ext cx="534035" cy="2584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4965" y="6617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79375</xdr:rowOff>
    </xdr:from>
    <xdr:to>
      <xdr:col>71</xdr:col>
      <xdr:colOff>177800</xdr:colOff>
      <xdr:row>36</xdr:row>
      <xdr:rowOff>159385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5222875"/>
          <a:ext cx="889000" cy="1108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153035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144145</xdr:rowOff>
    </xdr:from>
    <xdr:ext cx="534035" cy="2584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5965" y="6487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64770</xdr:rowOff>
    </xdr:from>
    <xdr:to>
      <xdr:col>67</xdr:col>
      <xdr:colOff>101600</xdr:colOff>
      <xdr:row>38</xdr:row>
      <xdr:rowOff>166370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157480</xdr:rowOff>
    </xdr:from>
    <xdr:ext cx="534035" cy="2584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6965" y="667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29,469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58420</xdr:rowOff>
    </xdr:from>
    <xdr:to>
      <xdr:col>85</xdr:col>
      <xdr:colOff>177800</xdr:colOff>
      <xdr:row>35</xdr:row>
      <xdr:rowOff>160020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81280</xdr:rowOff>
    </xdr:from>
    <xdr:ext cx="534670" cy="259080"/>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910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150495</xdr:rowOff>
    </xdr:from>
    <xdr:to>
      <xdr:col>81</xdr:col>
      <xdr:colOff>101600</xdr:colOff>
      <xdr:row>36</xdr:row>
      <xdr:rowOff>80645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97790</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3965" y="592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50800</xdr:rowOff>
    </xdr:from>
    <xdr:to>
      <xdr:col>76</xdr:col>
      <xdr:colOff>165100</xdr:colOff>
      <xdr:row>36</xdr:row>
      <xdr:rowOff>152400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168910</xdr:rowOff>
    </xdr:from>
    <xdr:ext cx="534035" cy="2584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4965" y="5998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109220</xdr:rowOff>
    </xdr:from>
    <xdr:to>
      <xdr:col>72</xdr:col>
      <xdr:colOff>38100</xdr:colOff>
      <xdr:row>37</xdr:row>
      <xdr:rowOff>38735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55245</xdr:rowOff>
    </xdr:from>
    <xdr:ext cx="534035" cy="2584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055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47,786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29210</xdr:rowOff>
    </xdr:from>
    <xdr:to>
      <xdr:col>67</xdr:col>
      <xdr:colOff>101600</xdr:colOff>
      <xdr:row>30</xdr:row>
      <xdr:rowOff>130175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17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28</xdr:row>
      <xdr:rowOff>146685</xdr:rowOff>
    </xdr:from>
    <xdr:ext cx="598170" cy="2584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14580" y="49472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115,687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142240</xdr:rowOff>
    </xdr:from>
    <xdr:to>
      <xdr:col>85</xdr:col>
      <xdr:colOff>126365</xdr:colOff>
      <xdr:row>58</xdr:row>
      <xdr:rowOff>120650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74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123825</xdr:rowOff>
    </xdr:from>
    <xdr:ext cx="534670" cy="2584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46,081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120650</xdr:rowOff>
    </xdr:from>
    <xdr:to>
      <xdr:col>86</xdr:col>
      <xdr:colOff>25400</xdr:colOff>
      <xdr:row>58</xdr:row>
      <xdr:rowOff>120650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88900</xdr:rowOff>
    </xdr:from>
    <xdr:ext cx="598805" cy="2584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9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459,301</a:t>
          </a:r>
          <a:endParaRPr kumimoji="1" lang="ja-JP" altLang="en-US" sz="1000" b="1">
            <a:latin typeface="ＭＳ Ｐゴシック"/>
          </a:endParaRPr>
        </a:p>
      </xdr:txBody>
    </xdr:sp>
    <xdr:clientData/>
  </xdr:oneCellAnchor>
  <xdr:twoCellAnchor>
    <xdr:from>
      <xdr:col>85</xdr:col>
      <xdr:colOff>38100</xdr:colOff>
      <xdr:row>50</xdr:row>
      <xdr:rowOff>142240</xdr:rowOff>
    </xdr:from>
    <xdr:to>
      <xdr:col>86</xdr:col>
      <xdr:colOff>25400</xdr:colOff>
      <xdr:row>50</xdr:row>
      <xdr:rowOff>142240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165100</xdr:rowOff>
    </xdr:from>
    <xdr:to>
      <xdr:col>85</xdr:col>
      <xdr:colOff>127000</xdr:colOff>
      <xdr:row>57</xdr:row>
      <xdr:rowOff>166370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3775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93345</xdr:rowOff>
    </xdr:from>
    <xdr:ext cx="534670" cy="259080"/>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5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70485</xdr:rowOff>
    </xdr:from>
    <xdr:to>
      <xdr:col>85</xdr:col>
      <xdr:colOff>177800</xdr:colOff>
      <xdr:row>58</xdr:row>
      <xdr:rowOff>635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166370</xdr:rowOff>
    </xdr:from>
    <xdr:to>
      <xdr:col>81</xdr:col>
      <xdr:colOff>50800</xdr:colOff>
      <xdr:row>58</xdr:row>
      <xdr:rowOff>38735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390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95885</xdr:rowOff>
    </xdr:from>
    <xdr:to>
      <xdr:col>81</xdr:col>
      <xdr:colOff>101600</xdr:colOff>
      <xdr:row>58</xdr:row>
      <xdr:rowOff>26035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42545</xdr:rowOff>
    </xdr:from>
    <xdr:ext cx="534035"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3965" y="9643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90,398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24130</xdr:rowOff>
    </xdr:from>
    <xdr:to>
      <xdr:col>76</xdr:col>
      <xdr:colOff>114300</xdr:colOff>
      <xdr:row>58</xdr:row>
      <xdr:rowOff>38735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682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118110</xdr:rowOff>
    </xdr:from>
    <xdr:to>
      <xdr:col>76</xdr:col>
      <xdr:colOff>165100</xdr:colOff>
      <xdr:row>58</xdr:row>
      <xdr:rowOff>48260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64770</xdr:rowOff>
    </xdr:from>
    <xdr:ext cx="534035" cy="2584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4965" y="9665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24130</xdr:rowOff>
    </xdr:from>
    <xdr:to>
      <xdr:col>71</xdr:col>
      <xdr:colOff>177800</xdr:colOff>
      <xdr:row>58</xdr:row>
      <xdr:rowOff>83185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82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130810</xdr:rowOff>
    </xdr:from>
    <xdr:to>
      <xdr:col>72</xdr:col>
      <xdr:colOff>38100</xdr:colOff>
      <xdr:row>58</xdr:row>
      <xdr:rowOff>60960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77470</xdr:rowOff>
    </xdr:from>
    <xdr:ext cx="534035" cy="2584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5965" y="9678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17780</xdr:rowOff>
    </xdr:from>
    <xdr:to>
      <xdr:col>67</xdr:col>
      <xdr:colOff>101600</xdr:colOff>
      <xdr:row>58</xdr:row>
      <xdr:rowOff>119380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135890</xdr:rowOff>
    </xdr:from>
    <xdr:ext cx="53403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6965" y="973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114300</xdr:rowOff>
    </xdr:from>
    <xdr:to>
      <xdr:col>85</xdr:col>
      <xdr:colOff>177800</xdr:colOff>
      <xdr:row>58</xdr:row>
      <xdr:rowOff>44450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48895</xdr:rowOff>
    </xdr:from>
    <xdr:ext cx="534670" cy="259080"/>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1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36195</xdr:rowOff>
    </xdr:from>
    <xdr:ext cx="53403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3965" y="9980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159385</xdr:rowOff>
    </xdr:from>
    <xdr:to>
      <xdr:col>76</xdr:col>
      <xdr:colOff>165100</xdr:colOff>
      <xdr:row>58</xdr:row>
      <xdr:rowOff>89535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80645</xdr:rowOff>
    </xdr:from>
    <xdr:ext cx="534035"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10024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144780</xdr:rowOff>
    </xdr:from>
    <xdr:to>
      <xdr:col>72</xdr:col>
      <xdr:colOff>38100</xdr:colOff>
      <xdr:row>58</xdr:row>
      <xdr:rowOff>74930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66040</xdr:rowOff>
    </xdr:from>
    <xdr:ext cx="534035" cy="2584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5965" y="10010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32385</xdr:rowOff>
    </xdr:from>
    <xdr:to>
      <xdr:col>67</xdr:col>
      <xdr:colOff>101600</xdr:colOff>
      <xdr:row>58</xdr:row>
      <xdr:rowOff>133985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125095</xdr:rowOff>
    </xdr:from>
    <xdr:ext cx="534035" cy="2584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6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57,313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8285" cy="2584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4995" cy="2584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4995" cy="2584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4995" cy="2584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78740</xdr:rowOff>
    </xdr:from>
    <xdr:to>
      <xdr:col>85</xdr:col>
      <xdr:colOff>126365</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802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84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25400</xdr:rowOff>
    </xdr:from>
    <xdr:ext cx="598805" cy="259080"/>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313,402</a:t>
          </a:r>
          <a:endParaRPr kumimoji="1" lang="ja-JP" altLang="en-US" sz="1000" b="1">
            <a:latin typeface="ＭＳ Ｐゴシック"/>
          </a:endParaRPr>
        </a:p>
      </xdr:txBody>
    </xdr:sp>
    <xdr:clientData/>
  </xdr:oneCellAnchor>
  <xdr:twoCellAnchor>
    <xdr:from>
      <xdr:col>85</xdr:col>
      <xdr:colOff>38100</xdr:colOff>
      <xdr:row>70</xdr:row>
      <xdr:rowOff>78740</xdr:rowOff>
    </xdr:from>
    <xdr:to>
      <xdr:col>86</xdr:col>
      <xdr:colOff>25400</xdr:colOff>
      <xdr:row>70</xdr:row>
      <xdr:rowOff>78740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8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109220</xdr:rowOff>
    </xdr:from>
    <xdr:to>
      <xdr:col>85</xdr:col>
      <xdr:colOff>127000</xdr:colOff>
      <xdr:row>78</xdr:row>
      <xdr:rowOff>58420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31087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168275</xdr:rowOff>
    </xdr:from>
    <xdr:ext cx="534670" cy="2584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699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18415</xdr:rowOff>
    </xdr:from>
    <xdr:to>
      <xdr:col>85</xdr:col>
      <xdr:colOff>177800</xdr:colOff>
      <xdr:row>78</xdr:row>
      <xdr:rowOff>120650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58420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112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24765</xdr:rowOff>
    </xdr:from>
    <xdr:to>
      <xdr:col>81</xdr:col>
      <xdr:colOff>101600</xdr:colOff>
      <xdr:row>78</xdr:row>
      <xdr:rowOff>126365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117475</xdr:rowOff>
    </xdr:from>
    <xdr:ext cx="534035"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3965" y="13490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38100</xdr:rowOff>
    </xdr:from>
    <xdr:to>
      <xdr:col>76</xdr:col>
      <xdr:colOff>114300</xdr:colOff>
      <xdr:row>78</xdr:row>
      <xdr:rowOff>78740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112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38735</xdr:rowOff>
    </xdr:from>
    <xdr:to>
      <xdr:col>76</xdr:col>
      <xdr:colOff>165100</xdr:colOff>
      <xdr:row>78</xdr:row>
      <xdr:rowOff>140335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132080</xdr:rowOff>
    </xdr:from>
    <xdr:ext cx="534035" cy="2584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4965" y="13505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78740</xdr:rowOff>
    </xdr:from>
    <xdr:to>
      <xdr:col>71</xdr:col>
      <xdr:colOff>177800</xdr:colOff>
      <xdr:row>78</xdr:row>
      <xdr:rowOff>111125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518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41275</xdr:rowOff>
    </xdr:from>
    <xdr:to>
      <xdr:col>72</xdr:col>
      <xdr:colOff>38100</xdr:colOff>
      <xdr:row>78</xdr:row>
      <xdr:rowOff>143510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133985</xdr:rowOff>
    </xdr:from>
    <xdr:ext cx="534035"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5965" y="1350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27305</xdr:rowOff>
    </xdr:from>
    <xdr:to>
      <xdr:col>67</xdr:col>
      <xdr:colOff>101600</xdr:colOff>
      <xdr:row>78</xdr:row>
      <xdr:rowOff>128905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145415</xdr:rowOff>
    </xdr:from>
    <xdr:ext cx="534035" cy="2584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6965" y="13175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13,526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58420</xdr:rowOff>
    </xdr:from>
    <xdr:to>
      <xdr:col>85</xdr:col>
      <xdr:colOff>177800</xdr:colOff>
      <xdr:row>77</xdr:row>
      <xdr:rowOff>160020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81280</xdr:rowOff>
    </xdr:from>
    <xdr:ext cx="534670" cy="259080"/>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11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7620</xdr:rowOff>
    </xdr:from>
    <xdr:to>
      <xdr:col>81</xdr:col>
      <xdr:colOff>101600</xdr:colOff>
      <xdr:row>78</xdr:row>
      <xdr:rowOff>109220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125730</xdr:rowOff>
    </xdr:from>
    <xdr:ext cx="53403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3965" y="13155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158750</xdr:rowOff>
    </xdr:from>
    <xdr:to>
      <xdr:col>76</xdr:col>
      <xdr:colOff>165100</xdr:colOff>
      <xdr:row>78</xdr:row>
      <xdr:rowOff>88900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105410</xdr:rowOff>
    </xdr:from>
    <xdr:ext cx="53403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4965" y="13135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27940</xdr:rowOff>
    </xdr:from>
    <xdr:to>
      <xdr:col>72</xdr:col>
      <xdr:colOff>38100</xdr:colOff>
      <xdr:row>78</xdr:row>
      <xdr:rowOff>129540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146050</xdr:rowOff>
    </xdr:from>
    <xdr:ext cx="534035"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5965" y="13176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60325</xdr:rowOff>
    </xdr:from>
    <xdr:to>
      <xdr:col>67</xdr:col>
      <xdr:colOff>101600</xdr:colOff>
      <xdr:row>78</xdr:row>
      <xdr:rowOff>161925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153035</xdr:rowOff>
    </xdr:from>
    <xdr:ext cx="469265"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350" y="13526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4995" cy="2584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4995" cy="2584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4995" cy="2584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80645</xdr:rowOff>
    </xdr:from>
    <xdr:to>
      <xdr:col>85</xdr:col>
      <xdr:colOff>126365</xdr:colOff>
      <xdr:row>98</xdr:row>
      <xdr:rowOff>136525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4045"/>
          <a:ext cx="1270" cy="1084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140335</xdr:rowOff>
    </xdr:from>
    <xdr:ext cx="378460" cy="259080"/>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136525</xdr:rowOff>
    </xdr:from>
    <xdr:to>
      <xdr:col>86</xdr:col>
      <xdr:colOff>25400</xdr:colOff>
      <xdr:row>98</xdr:row>
      <xdr:rowOff>136525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27305</xdr:rowOff>
    </xdr:from>
    <xdr:ext cx="598805" cy="259080"/>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237,969</a:t>
          </a:r>
          <a:endParaRPr kumimoji="1" lang="ja-JP" altLang="en-US" sz="1000" b="1">
            <a:latin typeface="ＭＳ Ｐゴシック"/>
          </a:endParaRPr>
        </a:p>
      </xdr:txBody>
    </xdr:sp>
    <xdr:clientData/>
  </xdr:oneCellAnchor>
  <xdr:twoCellAnchor>
    <xdr:from>
      <xdr:col>85</xdr:col>
      <xdr:colOff>38100</xdr:colOff>
      <xdr:row>92</xdr:row>
      <xdr:rowOff>80645</xdr:rowOff>
    </xdr:from>
    <xdr:to>
      <xdr:col>86</xdr:col>
      <xdr:colOff>25400</xdr:colOff>
      <xdr:row>92</xdr:row>
      <xdr:rowOff>80645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106045</xdr:rowOff>
    </xdr:from>
    <xdr:to>
      <xdr:col>85</xdr:col>
      <xdr:colOff>127000</xdr:colOff>
      <xdr:row>93</xdr:row>
      <xdr:rowOff>135890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05089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20955</xdr:rowOff>
    </xdr:from>
    <xdr:ext cx="534670" cy="2584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1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42545</xdr:rowOff>
    </xdr:from>
    <xdr:to>
      <xdr:col>85</xdr:col>
      <xdr:colOff>177800</xdr:colOff>
      <xdr:row>96</xdr:row>
      <xdr:rowOff>144145</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106045</xdr:rowOff>
    </xdr:from>
    <xdr:to>
      <xdr:col>81</xdr:col>
      <xdr:colOff>50800</xdr:colOff>
      <xdr:row>93</xdr:row>
      <xdr:rowOff>137160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0508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39370</xdr:rowOff>
    </xdr:from>
    <xdr:to>
      <xdr:col>81</xdr:col>
      <xdr:colOff>101600</xdr:colOff>
      <xdr:row>96</xdr:row>
      <xdr:rowOff>140970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132080</xdr:rowOff>
    </xdr:from>
    <xdr:ext cx="534035" cy="2584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3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120650</xdr:rowOff>
    </xdr:from>
    <xdr:to>
      <xdr:col>76</xdr:col>
      <xdr:colOff>114300</xdr:colOff>
      <xdr:row>93</xdr:row>
      <xdr:rowOff>137160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0655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57785</xdr:rowOff>
    </xdr:from>
    <xdr:to>
      <xdr:col>76</xdr:col>
      <xdr:colOff>165100</xdr:colOff>
      <xdr:row>96</xdr:row>
      <xdr:rowOff>159385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150495</xdr:rowOff>
    </xdr:from>
    <xdr:ext cx="53403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4965" y="16609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81,820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120650</xdr:rowOff>
    </xdr:from>
    <xdr:to>
      <xdr:col>71</xdr:col>
      <xdr:colOff>177800</xdr:colOff>
      <xdr:row>93</xdr:row>
      <xdr:rowOff>123825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0655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79375</xdr:rowOff>
    </xdr:from>
    <xdr:to>
      <xdr:col>72</xdr:col>
      <xdr:colOff>38100</xdr:colOff>
      <xdr:row>97</xdr:row>
      <xdr:rowOff>9525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xdr:rowOff>
    </xdr:from>
    <xdr:ext cx="53403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5965" y="1663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77,080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156845</xdr:rowOff>
    </xdr:from>
    <xdr:to>
      <xdr:col>67</xdr:col>
      <xdr:colOff>101600</xdr:colOff>
      <xdr:row>97</xdr:row>
      <xdr:rowOff>86995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78105</xdr:rowOff>
    </xdr:from>
    <xdr:ext cx="534035" cy="2584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6965" y="16708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93</xdr:row>
      <xdr:rowOff>85090</xdr:rowOff>
    </xdr:from>
    <xdr:to>
      <xdr:col>85</xdr:col>
      <xdr:colOff>177800</xdr:colOff>
      <xdr:row>94</xdr:row>
      <xdr:rowOff>15240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107950</xdr:rowOff>
    </xdr:from>
    <xdr:ext cx="598805" cy="259080"/>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588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188,269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55245</xdr:rowOff>
    </xdr:from>
    <xdr:to>
      <xdr:col>81</xdr:col>
      <xdr:colOff>101600</xdr:colOff>
      <xdr:row>93</xdr:row>
      <xdr:rowOff>156845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0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92</xdr:row>
      <xdr:rowOff>1905</xdr:rowOff>
    </xdr:from>
    <xdr:ext cx="59817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580" y="157753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86360</xdr:rowOff>
    </xdr:from>
    <xdr:to>
      <xdr:col>76</xdr:col>
      <xdr:colOff>165100</xdr:colOff>
      <xdr:row>94</xdr:row>
      <xdr:rowOff>16510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92</xdr:row>
      <xdr:rowOff>33655</xdr:rowOff>
    </xdr:from>
    <xdr:ext cx="598170" cy="2584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580" y="15807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69850</xdr:rowOff>
    </xdr:from>
    <xdr:to>
      <xdr:col>72</xdr:col>
      <xdr:colOff>38100</xdr:colOff>
      <xdr:row>94</xdr:row>
      <xdr:rowOff>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92</xdr:row>
      <xdr:rowOff>16510</xdr:rowOff>
    </xdr:from>
    <xdr:ext cx="59817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580" y="157899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191,618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73025</xdr:rowOff>
    </xdr:from>
    <xdr:to>
      <xdr:col>67</xdr:col>
      <xdr:colOff>101600</xdr:colOff>
      <xdr:row>94</xdr:row>
      <xdr:rowOff>3175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92</xdr:row>
      <xdr:rowOff>19685</xdr:rowOff>
    </xdr:from>
    <xdr:ext cx="598170" cy="2584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580" y="15793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191,023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135255</xdr:rowOff>
    </xdr:from>
    <xdr:to>
      <xdr:col>116</xdr:col>
      <xdr:colOff>62865</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205"/>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63500</xdr:rowOff>
    </xdr:from>
    <xdr:ext cx="249555" cy="2584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0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81915</xdr:rowOff>
    </xdr:from>
    <xdr:ext cx="534670" cy="259080"/>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33,619</a:t>
          </a:r>
          <a:endParaRPr kumimoji="1" lang="ja-JP" altLang="en-US" sz="1000" b="1">
            <a:latin typeface="ＭＳ Ｐゴシック"/>
          </a:endParaRPr>
        </a:p>
      </xdr:txBody>
    </xdr:sp>
    <xdr:clientData/>
  </xdr:oneCellAnchor>
  <xdr:twoCellAnchor>
    <xdr:from>
      <xdr:col>115</xdr:col>
      <xdr:colOff>165100</xdr:colOff>
      <xdr:row>31</xdr:row>
      <xdr:rowOff>135255</xdr:rowOff>
    </xdr:from>
    <xdr:to>
      <xdr:col>116</xdr:col>
      <xdr:colOff>152400</xdr:colOff>
      <xdr:row>31</xdr:row>
      <xdr:rowOff>135255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152400</xdr:rowOff>
    </xdr:from>
    <xdr:ext cx="378460" cy="259080"/>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0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129540</xdr:rowOff>
    </xdr:from>
    <xdr:to>
      <xdr:col>116</xdr:col>
      <xdr:colOff>114300</xdr:colOff>
      <xdr:row>39</xdr:row>
      <xdr:rowOff>59690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149860</xdr:rowOff>
    </xdr:from>
    <xdr:to>
      <xdr:col>112</xdr:col>
      <xdr:colOff>38100</xdr:colOff>
      <xdr:row>39</xdr:row>
      <xdr:rowOff>80010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96520</xdr:rowOff>
    </xdr:from>
    <xdr:ext cx="378460"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7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89535</xdr:rowOff>
    </xdr:from>
    <xdr:ext cx="378460" cy="2584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97790</xdr:rowOff>
    </xdr:from>
    <xdr:ext cx="378460" cy="2584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70" y="6441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111760</xdr:rowOff>
    </xdr:from>
    <xdr:ext cx="248920" cy="2584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840" y="6455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107950</xdr:rowOff>
    </xdr:from>
    <xdr:ext cx="249555" cy="259080"/>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0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920" cy="2584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84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及び消防費に係る住民一人あたりのコストが全ての平均値（全国、県、類似団体平均）を上回っている要因は、ごみ・し尿処理及び消防業務を町単独で行っているためである。ごみ処理業務については、近隣市町との広域運営が軌道に乗るまでは建設負担金等の経費がかかり、すぐには削減されないと思われる。その他、公債費において類似団体平均を大幅に超える数値となっている。今後長いスパンで見れば減少はしていくが、広大な面積に集落が点在する当町では除排雪経費やインフラ整備・管理費等により引き続き多額の経費がかかると推測される。全ての項目について、一人当たりの財政支出が人口密度や高齢化率等との相関が高いため、当町においては地理的条件や厳しい気候条件に加えて、急激な人口減少が要因となり人口１人当たりの決算額の増加を招いている。 今後も町債の新規発行の制限等による公債費の抑制、遊休施設の有効活用等による普通建設事業費の削減により、数値の健全化に努める。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一昨年に続き特定目的基金である町有施設建設準備基金への積立を行ったため、実質収支は２年連続悪化した。実質単年度収支についても、財政調整基金を積み増しし前年比</a:t>
          </a:r>
          <a:r>
            <a:rPr kumimoji="1" lang="en-US" altLang="ja-JP" sz="1400">
              <a:latin typeface="ＭＳ ゴシック"/>
              <a:ea typeface="ＭＳ ゴシック"/>
            </a:rPr>
            <a:t>0.16</a:t>
          </a:r>
          <a:r>
            <a:rPr kumimoji="1" lang="ja-JP" altLang="en-US" sz="1400">
              <a:latin typeface="ＭＳ ゴシック"/>
              <a:ea typeface="ＭＳ ゴシック"/>
            </a:rPr>
            <a:t>ポイント回復したものの、</a:t>
          </a:r>
          <a:r>
            <a:rPr kumimoji="1" lang="en-US" altLang="ja-JP" sz="1400">
              <a:latin typeface="ＭＳ ゴシック"/>
              <a:ea typeface="ＭＳ ゴシック"/>
            </a:rPr>
            <a:t>0.58</a:t>
          </a:r>
          <a:r>
            <a:rPr kumimoji="1" lang="ja-JP" altLang="en-US" sz="1400">
              <a:latin typeface="ＭＳ ゴシック"/>
              <a:ea typeface="ＭＳ ゴシック"/>
            </a:rPr>
            <a:t>のマイナスとなった。当町は自主財源に乏しく依存財源である普通交付税の増減に大きく左右されることから、税の徴収率向上など自主財源の確保を図るとともに、歳出の徹底した見直しに努める。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新潟県阿賀町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特別会計に対する一般会計からの基準外繰出金は増加しており、大きな財政負担となっている。老朽化する施設の改良、改修について、国庫補助事業である長寿命化対策事業により計画的に進め、維持経費の削減と平準化を図るとともに、上下水道事業における基本料金の統一による収入の確保により繰出金の抑制を図り、財政の健全化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 customWidth="1"/>
    <col min="12" max="12" width="2.265625" style="1" customWidth="1"/>
    <col min="13" max="17" width="2.3984375" style="1" customWidth="1"/>
    <col min="18" max="119" width="2.1328125" style="1" customWidth="1"/>
    <col min="120" max="120" width="0" style="1" hidden="1" customWidth="1"/>
    <col min="121" max="16384" width="0" style="1" hidden="1"/>
  </cols>
  <sheetData>
    <row r="1" spans="1:119" ht="33" customHeight="1" x14ac:dyDescent="0.25">
      <c r="B1" s="339" t="s">
        <v>136</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2.9" x14ac:dyDescent="0.25">
      <c r="B2" s="3" t="s">
        <v>138</v>
      </c>
      <c r="C2" s="3"/>
      <c r="D2" s="10"/>
    </row>
    <row r="3" spans="1:119" ht="18.75" customHeight="1" x14ac:dyDescent="0.25">
      <c r="A3" s="2"/>
      <c r="B3" s="483" t="s">
        <v>140</v>
      </c>
      <c r="C3" s="484"/>
      <c r="D3" s="484"/>
      <c r="E3" s="485"/>
      <c r="F3" s="485"/>
      <c r="G3" s="485"/>
      <c r="H3" s="485"/>
      <c r="I3" s="485"/>
      <c r="J3" s="485"/>
      <c r="K3" s="485"/>
      <c r="L3" s="485" t="s">
        <v>143</v>
      </c>
      <c r="M3" s="485"/>
      <c r="N3" s="485"/>
      <c r="O3" s="485"/>
      <c r="P3" s="485"/>
      <c r="Q3" s="485"/>
      <c r="R3" s="492"/>
      <c r="S3" s="492"/>
      <c r="T3" s="492"/>
      <c r="U3" s="492"/>
      <c r="V3" s="493"/>
      <c r="W3" s="343" t="s">
        <v>145</v>
      </c>
      <c r="X3" s="344"/>
      <c r="Y3" s="344"/>
      <c r="Z3" s="344"/>
      <c r="AA3" s="344"/>
      <c r="AB3" s="484"/>
      <c r="AC3" s="492" t="s">
        <v>146</v>
      </c>
      <c r="AD3" s="344"/>
      <c r="AE3" s="344"/>
      <c r="AF3" s="344"/>
      <c r="AG3" s="344"/>
      <c r="AH3" s="344"/>
      <c r="AI3" s="344"/>
      <c r="AJ3" s="344"/>
      <c r="AK3" s="344"/>
      <c r="AL3" s="345"/>
      <c r="AM3" s="343" t="s">
        <v>148</v>
      </c>
      <c r="AN3" s="344"/>
      <c r="AO3" s="344"/>
      <c r="AP3" s="344"/>
      <c r="AQ3" s="344"/>
      <c r="AR3" s="344"/>
      <c r="AS3" s="344"/>
      <c r="AT3" s="344"/>
      <c r="AU3" s="344"/>
      <c r="AV3" s="344"/>
      <c r="AW3" s="344"/>
      <c r="AX3" s="345"/>
      <c r="AY3" s="340" t="s">
        <v>8</v>
      </c>
      <c r="AZ3" s="341"/>
      <c r="BA3" s="341"/>
      <c r="BB3" s="341"/>
      <c r="BC3" s="341"/>
      <c r="BD3" s="341"/>
      <c r="BE3" s="341"/>
      <c r="BF3" s="341"/>
      <c r="BG3" s="341"/>
      <c r="BH3" s="341"/>
      <c r="BI3" s="341"/>
      <c r="BJ3" s="341"/>
      <c r="BK3" s="341"/>
      <c r="BL3" s="341"/>
      <c r="BM3" s="342"/>
      <c r="BN3" s="343" t="s">
        <v>152</v>
      </c>
      <c r="BO3" s="344"/>
      <c r="BP3" s="344"/>
      <c r="BQ3" s="344"/>
      <c r="BR3" s="344"/>
      <c r="BS3" s="344"/>
      <c r="BT3" s="344"/>
      <c r="BU3" s="345"/>
      <c r="BV3" s="343" t="s">
        <v>15</v>
      </c>
      <c r="BW3" s="344"/>
      <c r="BX3" s="344"/>
      <c r="BY3" s="344"/>
      <c r="BZ3" s="344"/>
      <c r="CA3" s="344"/>
      <c r="CB3" s="344"/>
      <c r="CC3" s="345"/>
      <c r="CD3" s="340" t="s">
        <v>8</v>
      </c>
      <c r="CE3" s="341"/>
      <c r="CF3" s="341"/>
      <c r="CG3" s="341"/>
      <c r="CH3" s="341"/>
      <c r="CI3" s="341"/>
      <c r="CJ3" s="341"/>
      <c r="CK3" s="341"/>
      <c r="CL3" s="341"/>
      <c r="CM3" s="341"/>
      <c r="CN3" s="341"/>
      <c r="CO3" s="341"/>
      <c r="CP3" s="341"/>
      <c r="CQ3" s="341"/>
      <c r="CR3" s="341"/>
      <c r="CS3" s="342"/>
      <c r="CT3" s="343" t="s">
        <v>153</v>
      </c>
      <c r="CU3" s="344"/>
      <c r="CV3" s="344"/>
      <c r="CW3" s="344"/>
      <c r="CX3" s="344"/>
      <c r="CY3" s="344"/>
      <c r="CZ3" s="344"/>
      <c r="DA3" s="345"/>
      <c r="DB3" s="343" t="s">
        <v>155</v>
      </c>
      <c r="DC3" s="344"/>
      <c r="DD3" s="344"/>
      <c r="DE3" s="344"/>
      <c r="DF3" s="344"/>
      <c r="DG3" s="344"/>
      <c r="DH3" s="344"/>
      <c r="DI3" s="345"/>
    </row>
    <row r="4" spans="1:119" ht="18.75" customHeight="1" x14ac:dyDescent="0.25">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156</v>
      </c>
      <c r="AZ4" s="347"/>
      <c r="BA4" s="347"/>
      <c r="BB4" s="347"/>
      <c r="BC4" s="347"/>
      <c r="BD4" s="347"/>
      <c r="BE4" s="347"/>
      <c r="BF4" s="347"/>
      <c r="BG4" s="347"/>
      <c r="BH4" s="347"/>
      <c r="BI4" s="347"/>
      <c r="BJ4" s="347"/>
      <c r="BK4" s="347"/>
      <c r="BL4" s="347"/>
      <c r="BM4" s="348"/>
      <c r="BN4" s="349">
        <v>14349403</v>
      </c>
      <c r="BO4" s="350"/>
      <c r="BP4" s="350"/>
      <c r="BQ4" s="350"/>
      <c r="BR4" s="350"/>
      <c r="BS4" s="350"/>
      <c r="BT4" s="350"/>
      <c r="BU4" s="351"/>
      <c r="BV4" s="349">
        <v>13503403</v>
      </c>
      <c r="BW4" s="350"/>
      <c r="BX4" s="350"/>
      <c r="BY4" s="350"/>
      <c r="BZ4" s="350"/>
      <c r="CA4" s="350"/>
      <c r="CB4" s="350"/>
      <c r="CC4" s="351"/>
      <c r="CD4" s="352" t="s">
        <v>158</v>
      </c>
      <c r="CE4" s="353"/>
      <c r="CF4" s="353"/>
      <c r="CG4" s="353"/>
      <c r="CH4" s="353"/>
      <c r="CI4" s="353"/>
      <c r="CJ4" s="353"/>
      <c r="CK4" s="353"/>
      <c r="CL4" s="353"/>
      <c r="CM4" s="353"/>
      <c r="CN4" s="353"/>
      <c r="CO4" s="353"/>
      <c r="CP4" s="353"/>
      <c r="CQ4" s="353"/>
      <c r="CR4" s="353"/>
      <c r="CS4" s="354"/>
      <c r="CT4" s="355">
        <v>5.3</v>
      </c>
      <c r="CU4" s="356"/>
      <c r="CV4" s="356"/>
      <c r="CW4" s="356"/>
      <c r="CX4" s="356"/>
      <c r="CY4" s="356"/>
      <c r="CZ4" s="356"/>
      <c r="DA4" s="357"/>
      <c r="DB4" s="355">
        <v>7.3</v>
      </c>
      <c r="DC4" s="356"/>
      <c r="DD4" s="356"/>
      <c r="DE4" s="356"/>
      <c r="DF4" s="356"/>
      <c r="DG4" s="356"/>
      <c r="DH4" s="356"/>
      <c r="DI4" s="357"/>
    </row>
    <row r="5" spans="1:119" ht="18.75" customHeight="1" x14ac:dyDescent="0.25">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159</v>
      </c>
      <c r="AN5" s="359"/>
      <c r="AO5" s="359"/>
      <c r="AP5" s="359"/>
      <c r="AQ5" s="359"/>
      <c r="AR5" s="359"/>
      <c r="AS5" s="359"/>
      <c r="AT5" s="360"/>
      <c r="AU5" s="361" t="s">
        <v>73</v>
      </c>
      <c r="AV5" s="362"/>
      <c r="AW5" s="362"/>
      <c r="AX5" s="362"/>
      <c r="AY5" s="363" t="s">
        <v>149</v>
      </c>
      <c r="AZ5" s="364"/>
      <c r="BA5" s="364"/>
      <c r="BB5" s="364"/>
      <c r="BC5" s="364"/>
      <c r="BD5" s="364"/>
      <c r="BE5" s="364"/>
      <c r="BF5" s="364"/>
      <c r="BG5" s="364"/>
      <c r="BH5" s="364"/>
      <c r="BI5" s="364"/>
      <c r="BJ5" s="364"/>
      <c r="BK5" s="364"/>
      <c r="BL5" s="364"/>
      <c r="BM5" s="365"/>
      <c r="BN5" s="366">
        <v>13810605</v>
      </c>
      <c r="BO5" s="367"/>
      <c r="BP5" s="367"/>
      <c r="BQ5" s="367"/>
      <c r="BR5" s="367"/>
      <c r="BS5" s="367"/>
      <c r="BT5" s="367"/>
      <c r="BU5" s="368"/>
      <c r="BV5" s="366">
        <v>12806759</v>
      </c>
      <c r="BW5" s="367"/>
      <c r="BX5" s="367"/>
      <c r="BY5" s="367"/>
      <c r="BZ5" s="367"/>
      <c r="CA5" s="367"/>
      <c r="CB5" s="367"/>
      <c r="CC5" s="368"/>
      <c r="CD5" s="369" t="s">
        <v>161</v>
      </c>
      <c r="CE5" s="370"/>
      <c r="CF5" s="370"/>
      <c r="CG5" s="370"/>
      <c r="CH5" s="370"/>
      <c r="CI5" s="370"/>
      <c r="CJ5" s="370"/>
      <c r="CK5" s="370"/>
      <c r="CL5" s="370"/>
      <c r="CM5" s="370"/>
      <c r="CN5" s="370"/>
      <c r="CO5" s="370"/>
      <c r="CP5" s="370"/>
      <c r="CQ5" s="370"/>
      <c r="CR5" s="370"/>
      <c r="CS5" s="371"/>
      <c r="CT5" s="372">
        <v>92.2</v>
      </c>
      <c r="CU5" s="373"/>
      <c r="CV5" s="373"/>
      <c r="CW5" s="373"/>
      <c r="CX5" s="373"/>
      <c r="CY5" s="373"/>
      <c r="CZ5" s="373"/>
      <c r="DA5" s="374"/>
      <c r="DB5" s="372">
        <v>92.7</v>
      </c>
      <c r="DC5" s="373"/>
      <c r="DD5" s="373"/>
      <c r="DE5" s="373"/>
      <c r="DF5" s="373"/>
      <c r="DG5" s="373"/>
      <c r="DH5" s="373"/>
      <c r="DI5" s="374"/>
    </row>
    <row r="6" spans="1:119" ht="18.75" customHeight="1" x14ac:dyDescent="0.25">
      <c r="A6" s="2"/>
      <c r="B6" s="503" t="s">
        <v>162</v>
      </c>
      <c r="C6" s="504"/>
      <c r="D6" s="504"/>
      <c r="E6" s="505"/>
      <c r="F6" s="505"/>
      <c r="G6" s="505"/>
      <c r="H6" s="505"/>
      <c r="I6" s="505"/>
      <c r="J6" s="505"/>
      <c r="K6" s="505"/>
      <c r="L6" s="505" t="s">
        <v>124</v>
      </c>
      <c r="M6" s="505"/>
      <c r="N6" s="505"/>
      <c r="O6" s="505"/>
      <c r="P6" s="505"/>
      <c r="Q6" s="505"/>
      <c r="R6" s="509"/>
      <c r="S6" s="509"/>
      <c r="T6" s="509"/>
      <c r="U6" s="509"/>
      <c r="V6" s="510"/>
      <c r="W6" s="513" t="s">
        <v>166</v>
      </c>
      <c r="X6" s="514"/>
      <c r="Y6" s="514"/>
      <c r="Z6" s="514"/>
      <c r="AA6" s="514"/>
      <c r="AB6" s="504"/>
      <c r="AC6" s="517" t="s">
        <v>167</v>
      </c>
      <c r="AD6" s="518"/>
      <c r="AE6" s="518"/>
      <c r="AF6" s="518"/>
      <c r="AG6" s="518"/>
      <c r="AH6" s="518"/>
      <c r="AI6" s="518"/>
      <c r="AJ6" s="518"/>
      <c r="AK6" s="518"/>
      <c r="AL6" s="519"/>
      <c r="AM6" s="358" t="s">
        <v>78</v>
      </c>
      <c r="AN6" s="359"/>
      <c r="AO6" s="359"/>
      <c r="AP6" s="359"/>
      <c r="AQ6" s="359"/>
      <c r="AR6" s="359"/>
      <c r="AS6" s="359"/>
      <c r="AT6" s="360"/>
      <c r="AU6" s="361" t="s">
        <v>73</v>
      </c>
      <c r="AV6" s="362"/>
      <c r="AW6" s="362"/>
      <c r="AX6" s="362"/>
      <c r="AY6" s="363" t="s">
        <v>171</v>
      </c>
      <c r="AZ6" s="364"/>
      <c r="BA6" s="364"/>
      <c r="BB6" s="364"/>
      <c r="BC6" s="364"/>
      <c r="BD6" s="364"/>
      <c r="BE6" s="364"/>
      <c r="BF6" s="364"/>
      <c r="BG6" s="364"/>
      <c r="BH6" s="364"/>
      <c r="BI6" s="364"/>
      <c r="BJ6" s="364"/>
      <c r="BK6" s="364"/>
      <c r="BL6" s="364"/>
      <c r="BM6" s="365"/>
      <c r="BN6" s="366">
        <v>538798</v>
      </c>
      <c r="BO6" s="367"/>
      <c r="BP6" s="367"/>
      <c r="BQ6" s="367"/>
      <c r="BR6" s="367"/>
      <c r="BS6" s="367"/>
      <c r="BT6" s="367"/>
      <c r="BU6" s="368"/>
      <c r="BV6" s="366">
        <v>696644</v>
      </c>
      <c r="BW6" s="367"/>
      <c r="BX6" s="367"/>
      <c r="BY6" s="367"/>
      <c r="BZ6" s="367"/>
      <c r="CA6" s="367"/>
      <c r="CB6" s="367"/>
      <c r="CC6" s="368"/>
      <c r="CD6" s="369" t="s">
        <v>172</v>
      </c>
      <c r="CE6" s="370"/>
      <c r="CF6" s="370"/>
      <c r="CG6" s="370"/>
      <c r="CH6" s="370"/>
      <c r="CI6" s="370"/>
      <c r="CJ6" s="370"/>
      <c r="CK6" s="370"/>
      <c r="CL6" s="370"/>
      <c r="CM6" s="370"/>
      <c r="CN6" s="370"/>
      <c r="CO6" s="370"/>
      <c r="CP6" s="370"/>
      <c r="CQ6" s="370"/>
      <c r="CR6" s="370"/>
      <c r="CS6" s="371"/>
      <c r="CT6" s="375">
        <v>92.6</v>
      </c>
      <c r="CU6" s="376"/>
      <c r="CV6" s="376"/>
      <c r="CW6" s="376"/>
      <c r="CX6" s="376"/>
      <c r="CY6" s="376"/>
      <c r="CZ6" s="376"/>
      <c r="DA6" s="377"/>
      <c r="DB6" s="375">
        <v>93.5</v>
      </c>
      <c r="DC6" s="376"/>
      <c r="DD6" s="376"/>
      <c r="DE6" s="376"/>
      <c r="DF6" s="376"/>
      <c r="DG6" s="376"/>
      <c r="DH6" s="376"/>
      <c r="DI6" s="377"/>
    </row>
    <row r="7" spans="1:119" ht="18.75" customHeight="1" x14ac:dyDescent="0.25">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173</v>
      </c>
      <c r="AN7" s="359"/>
      <c r="AO7" s="359"/>
      <c r="AP7" s="359"/>
      <c r="AQ7" s="359"/>
      <c r="AR7" s="359"/>
      <c r="AS7" s="359"/>
      <c r="AT7" s="360"/>
      <c r="AU7" s="361" t="s">
        <v>73</v>
      </c>
      <c r="AV7" s="362"/>
      <c r="AW7" s="362"/>
      <c r="AX7" s="362"/>
      <c r="AY7" s="363" t="s">
        <v>175</v>
      </c>
      <c r="AZ7" s="364"/>
      <c r="BA7" s="364"/>
      <c r="BB7" s="364"/>
      <c r="BC7" s="364"/>
      <c r="BD7" s="364"/>
      <c r="BE7" s="364"/>
      <c r="BF7" s="364"/>
      <c r="BG7" s="364"/>
      <c r="BH7" s="364"/>
      <c r="BI7" s="364"/>
      <c r="BJ7" s="364"/>
      <c r="BK7" s="364"/>
      <c r="BL7" s="364"/>
      <c r="BM7" s="365"/>
      <c r="BN7" s="366">
        <v>128923</v>
      </c>
      <c r="BO7" s="367"/>
      <c r="BP7" s="367"/>
      <c r="BQ7" s="367"/>
      <c r="BR7" s="367"/>
      <c r="BS7" s="367"/>
      <c r="BT7" s="367"/>
      <c r="BU7" s="368"/>
      <c r="BV7" s="366">
        <v>131844</v>
      </c>
      <c r="BW7" s="367"/>
      <c r="BX7" s="367"/>
      <c r="BY7" s="367"/>
      <c r="BZ7" s="367"/>
      <c r="CA7" s="367"/>
      <c r="CB7" s="367"/>
      <c r="CC7" s="368"/>
      <c r="CD7" s="369" t="s">
        <v>176</v>
      </c>
      <c r="CE7" s="370"/>
      <c r="CF7" s="370"/>
      <c r="CG7" s="370"/>
      <c r="CH7" s="370"/>
      <c r="CI7" s="370"/>
      <c r="CJ7" s="370"/>
      <c r="CK7" s="370"/>
      <c r="CL7" s="370"/>
      <c r="CM7" s="370"/>
      <c r="CN7" s="370"/>
      <c r="CO7" s="370"/>
      <c r="CP7" s="370"/>
      <c r="CQ7" s="370"/>
      <c r="CR7" s="370"/>
      <c r="CS7" s="371"/>
      <c r="CT7" s="366">
        <v>7667401</v>
      </c>
      <c r="CU7" s="367"/>
      <c r="CV7" s="367"/>
      <c r="CW7" s="367"/>
      <c r="CX7" s="367"/>
      <c r="CY7" s="367"/>
      <c r="CZ7" s="367"/>
      <c r="DA7" s="368"/>
      <c r="DB7" s="366">
        <v>7749343</v>
      </c>
      <c r="DC7" s="367"/>
      <c r="DD7" s="367"/>
      <c r="DE7" s="367"/>
      <c r="DF7" s="367"/>
      <c r="DG7" s="367"/>
      <c r="DH7" s="367"/>
      <c r="DI7" s="368"/>
    </row>
    <row r="8" spans="1:119" ht="18.75" customHeight="1" x14ac:dyDescent="0.25">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177</v>
      </c>
      <c r="AN8" s="359"/>
      <c r="AO8" s="359"/>
      <c r="AP8" s="359"/>
      <c r="AQ8" s="359"/>
      <c r="AR8" s="359"/>
      <c r="AS8" s="359"/>
      <c r="AT8" s="360"/>
      <c r="AU8" s="361" t="s">
        <v>73</v>
      </c>
      <c r="AV8" s="362"/>
      <c r="AW8" s="362"/>
      <c r="AX8" s="362"/>
      <c r="AY8" s="363" t="s">
        <v>180</v>
      </c>
      <c r="AZ8" s="364"/>
      <c r="BA8" s="364"/>
      <c r="BB8" s="364"/>
      <c r="BC8" s="364"/>
      <c r="BD8" s="364"/>
      <c r="BE8" s="364"/>
      <c r="BF8" s="364"/>
      <c r="BG8" s="364"/>
      <c r="BH8" s="364"/>
      <c r="BI8" s="364"/>
      <c r="BJ8" s="364"/>
      <c r="BK8" s="364"/>
      <c r="BL8" s="364"/>
      <c r="BM8" s="365"/>
      <c r="BN8" s="366">
        <v>409875</v>
      </c>
      <c r="BO8" s="367"/>
      <c r="BP8" s="367"/>
      <c r="BQ8" s="367"/>
      <c r="BR8" s="367"/>
      <c r="BS8" s="367"/>
      <c r="BT8" s="367"/>
      <c r="BU8" s="368"/>
      <c r="BV8" s="366">
        <v>564800</v>
      </c>
      <c r="BW8" s="367"/>
      <c r="BX8" s="367"/>
      <c r="BY8" s="367"/>
      <c r="BZ8" s="367"/>
      <c r="CA8" s="367"/>
      <c r="CB8" s="367"/>
      <c r="CC8" s="368"/>
      <c r="CD8" s="369" t="s">
        <v>181</v>
      </c>
      <c r="CE8" s="370"/>
      <c r="CF8" s="370"/>
      <c r="CG8" s="370"/>
      <c r="CH8" s="370"/>
      <c r="CI8" s="370"/>
      <c r="CJ8" s="370"/>
      <c r="CK8" s="370"/>
      <c r="CL8" s="370"/>
      <c r="CM8" s="370"/>
      <c r="CN8" s="370"/>
      <c r="CO8" s="370"/>
      <c r="CP8" s="370"/>
      <c r="CQ8" s="370"/>
      <c r="CR8" s="370"/>
      <c r="CS8" s="371"/>
      <c r="CT8" s="378">
        <v>0.2</v>
      </c>
      <c r="CU8" s="379"/>
      <c r="CV8" s="379"/>
      <c r="CW8" s="379"/>
      <c r="CX8" s="379"/>
      <c r="CY8" s="379"/>
      <c r="CZ8" s="379"/>
      <c r="DA8" s="380"/>
      <c r="DB8" s="378">
        <v>0.2</v>
      </c>
      <c r="DC8" s="379"/>
      <c r="DD8" s="379"/>
      <c r="DE8" s="379"/>
      <c r="DF8" s="379"/>
      <c r="DG8" s="379"/>
      <c r="DH8" s="379"/>
      <c r="DI8" s="380"/>
    </row>
    <row r="9" spans="1:119" ht="18.75" customHeight="1" x14ac:dyDescent="0.25">
      <c r="A9" s="2"/>
      <c r="B9" s="340" t="s">
        <v>18</v>
      </c>
      <c r="C9" s="341"/>
      <c r="D9" s="341"/>
      <c r="E9" s="341"/>
      <c r="F9" s="341"/>
      <c r="G9" s="341"/>
      <c r="H9" s="341"/>
      <c r="I9" s="341"/>
      <c r="J9" s="341"/>
      <c r="K9" s="438"/>
      <c r="L9" s="381" t="s">
        <v>14</v>
      </c>
      <c r="M9" s="382"/>
      <c r="N9" s="382"/>
      <c r="O9" s="382"/>
      <c r="P9" s="382"/>
      <c r="Q9" s="383"/>
      <c r="R9" s="384">
        <v>9965</v>
      </c>
      <c r="S9" s="385"/>
      <c r="T9" s="385"/>
      <c r="U9" s="385"/>
      <c r="V9" s="386"/>
      <c r="W9" s="343" t="s">
        <v>183</v>
      </c>
      <c r="X9" s="344"/>
      <c r="Y9" s="344"/>
      <c r="Z9" s="344"/>
      <c r="AA9" s="344"/>
      <c r="AB9" s="344"/>
      <c r="AC9" s="344"/>
      <c r="AD9" s="344"/>
      <c r="AE9" s="344"/>
      <c r="AF9" s="344"/>
      <c r="AG9" s="344"/>
      <c r="AH9" s="344"/>
      <c r="AI9" s="344"/>
      <c r="AJ9" s="344"/>
      <c r="AK9" s="344"/>
      <c r="AL9" s="345"/>
      <c r="AM9" s="358" t="s">
        <v>184</v>
      </c>
      <c r="AN9" s="359"/>
      <c r="AO9" s="359"/>
      <c r="AP9" s="359"/>
      <c r="AQ9" s="359"/>
      <c r="AR9" s="359"/>
      <c r="AS9" s="359"/>
      <c r="AT9" s="360"/>
      <c r="AU9" s="361" t="s">
        <v>73</v>
      </c>
      <c r="AV9" s="362"/>
      <c r="AW9" s="362"/>
      <c r="AX9" s="362"/>
      <c r="AY9" s="363" t="s">
        <v>74</v>
      </c>
      <c r="AZ9" s="364"/>
      <c r="BA9" s="364"/>
      <c r="BB9" s="364"/>
      <c r="BC9" s="364"/>
      <c r="BD9" s="364"/>
      <c r="BE9" s="364"/>
      <c r="BF9" s="364"/>
      <c r="BG9" s="364"/>
      <c r="BH9" s="364"/>
      <c r="BI9" s="364"/>
      <c r="BJ9" s="364"/>
      <c r="BK9" s="364"/>
      <c r="BL9" s="364"/>
      <c r="BM9" s="365"/>
      <c r="BN9" s="366">
        <v>-154925</v>
      </c>
      <c r="BO9" s="367"/>
      <c r="BP9" s="367"/>
      <c r="BQ9" s="367"/>
      <c r="BR9" s="367"/>
      <c r="BS9" s="367"/>
      <c r="BT9" s="367"/>
      <c r="BU9" s="368"/>
      <c r="BV9" s="366">
        <v>-265139</v>
      </c>
      <c r="BW9" s="367"/>
      <c r="BX9" s="367"/>
      <c r="BY9" s="367"/>
      <c r="BZ9" s="367"/>
      <c r="CA9" s="367"/>
      <c r="CB9" s="367"/>
      <c r="CC9" s="368"/>
      <c r="CD9" s="369" t="s">
        <v>71</v>
      </c>
      <c r="CE9" s="370"/>
      <c r="CF9" s="370"/>
      <c r="CG9" s="370"/>
      <c r="CH9" s="370"/>
      <c r="CI9" s="370"/>
      <c r="CJ9" s="370"/>
      <c r="CK9" s="370"/>
      <c r="CL9" s="370"/>
      <c r="CM9" s="370"/>
      <c r="CN9" s="370"/>
      <c r="CO9" s="370"/>
      <c r="CP9" s="370"/>
      <c r="CQ9" s="370"/>
      <c r="CR9" s="370"/>
      <c r="CS9" s="371"/>
      <c r="CT9" s="372">
        <v>17.2</v>
      </c>
      <c r="CU9" s="373"/>
      <c r="CV9" s="373"/>
      <c r="CW9" s="373"/>
      <c r="CX9" s="373"/>
      <c r="CY9" s="373"/>
      <c r="CZ9" s="373"/>
      <c r="DA9" s="374"/>
      <c r="DB9" s="372">
        <v>17.5</v>
      </c>
      <c r="DC9" s="373"/>
      <c r="DD9" s="373"/>
      <c r="DE9" s="373"/>
      <c r="DF9" s="373"/>
      <c r="DG9" s="373"/>
      <c r="DH9" s="373"/>
      <c r="DI9" s="374"/>
    </row>
    <row r="10" spans="1:119" ht="18.75" customHeight="1" x14ac:dyDescent="0.25">
      <c r="A10" s="2"/>
      <c r="B10" s="340"/>
      <c r="C10" s="341"/>
      <c r="D10" s="341"/>
      <c r="E10" s="341"/>
      <c r="F10" s="341"/>
      <c r="G10" s="341"/>
      <c r="H10" s="341"/>
      <c r="I10" s="341"/>
      <c r="J10" s="341"/>
      <c r="K10" s="438"/>
      <c r="L10" s="387" t="s">
        <v>187</v>
      </c>
      <c r="M10" s="359"/>
      <c r="N10" s="359"/>
      <c r="O10" s="359"/>
      <c r="P10" s="359"/>
      <c r="Q10" s="360"/>
      <c r="R10" s="388">
        <v>11680</v>
      </c>
      <c r="S10" s="389"/>
      <c r="T10" s="389"/>
      <c r="U10" s="389"/>
      <c r="V10" s="390"/>
      <c r="W10" s="498"/>
      <c r="X10" s="477"/>
      <c r="Y10" s="477"/>
      <c r="Z10" s="477"/>
      <c r="AA10" s="477"/>
      <c r="AB10" s="477"/>
      <c r="AC10" s="477"/>
      <c r="AD10" s="477"/>
      <c r="AE10" s="477"/>
      <c r="AF10" s="477"/>
      <c r="AG10" s="477"/>
      <c r="AH10" s="477"/>
      <c r="AI10" s="477"/>
      <c r="AJ10" s="477"/>
      <c r="AK10" s="477"/>
      <c r="AL10" s="501"/>
      <c r="AM10" s="358" t="s">
        <v>188</v>
      </c>
      <c r="AN10" s="359"/>
      <c r="AO10" s="359"/>
      <c r="AP10" s="359"/>
      <c r="AQ10" s="359"/>
      <c r="AR10" s="359"/>
      <c r="AS10" s="359"/>
      <c r="AT10" s="360"/>
      <c r="AU10" s="361" t="s">
        <v>191</v>
      </c>
      <c r="AV10" s="362"/>
      <c r="AW10" s="362"/>
      <c r="AX10" s="362"/>
      <c r="AY10" s="363" t="s">
        <v>192</v>
      </c>
      <c r="AZ10" s="364"/>
      <c r="BA10" s="364"/>
      <c r="BB10" s="364"/>
      <c r="BC10" s="364"/>
      <c r="BD10" s="364"/>
      <c r="BE10" s="364"/>
      <c r="BF10" s="364"/>
      <c r="BG10" s="364"/>
      <c r="BH10" s="364"/>
      <c r="BI10" s="364"/>
      <c r="BJ10" s="364"/>
      <c r="BK10" s="364"/>
      <c r="BL10" s="364"/>
      <c r="BM10" s="365"/>
      <c r="BN10" s="366">
        <v>110807</v>
      </c>
      <c r="BO10" s="367"/>
      <c r="BP10" s="367"/>
      <c r="BQ10" s="367"/>
      <c r="BR10" s="367"/>
      <c r="BS10" s="367"/>
      <c r="BT10" s="367"/>
      <c r="BU10" s="368"/>
      <c r="BV10" s="366">
        <v>207820</v>
      </c>
      <c r="BW10" s="367"/>
      <c r="BX10" s="367"/>
      <c r="BY10" s="367"/>
      <c r="BZ10" s="367"/>
      <c r="CA10" s="367"/>
      <c r="CB10" s="367"/>
      <c r="CC10" s="368"/>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5">
      <c r="A11" s="2"/>
      <c r="B11" s="340"/>
      <c r="C11" s="341"/>
      <c r="D11" s="341"/>
      <c r="E11" s="341"/>
      <c r="F11" s="341"/>
      <c r="G11" s="341"/>
      <c r="H11" s="341"/>
      <c r="I11" s="341"/>
      <c r="J11" s="341"/>
      <c r="K11" s="438"/>
      <c r="L11" s="391" t="s">
        <v>196</v>
      </c>
      <c r="M11" s="392"/>
      <c r="N11" s="392"/>
      <c r="O11" s="392"/>
      <c r="P11" s="392"/>
      <c r="Q11" s="393"/>
      <c r="R11" s="394" t="s">
        <v>137</v>
      </c>
      <c r="S11" s="395"/>
      <c r="T11" s="395"/>
      <c r="U11" s="395"/>
      <c r="V11" s="396"/>
      <c r="W11" s="498"/>
      <c r="X11" s="477"/>
      <c r="Y11" s="477"/>
      <c r="Z11" s="477"/>
      <c r="AA11" s="477"/>
      <c r="AB11" s="477"/>
      <c r="AC11" s="477"/>
      <c r="AD11" s="477"/>
      <c r="AE11" s="477"/>
      <c r="AF11" s="477"/>
      <c r="AG11" s="477"/>
      <c r="AH11" s="477"/>
      <c r="AI11" s="477"/>
      <c r="AJ11" s="477"/>
      <c r="AK11" s="477"/>
      <c r="AL11" s="501"/>
      <c r="AM11" s="358" t="s">
        <v>197</v>
      </c>
      <c r="AN11" s="359"/>
      <c r="AO11" s="359"/>
      <c r="AP11" s="359"/>
      <c r="AQ11" s="359"/>
      <c r="AR11" s="359"/>
      <c r="AS11" s="359"/>
      <c r="AT11" s="360"/>
      <c r="AU11" s="361" t="s">
        <v>191</v>
      </c>
      <c r="AV11" s="362"/>
      <c r="AW11" s="362"/>
      <c r="AX11" s="362"/>
      <c r="AY11" s="363" t="s">
        <v>198</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201</v>
      </c>
      <c r="CE11" s="370"/>
      <c r="CF11" s="370"/>
      <c r="CG11" s="370"/>
      <c r="CH11" s="370"/>
      <c r="CI11" s="370"/>
      <c r="CJ11" s="370"/>
      <c r="CK11" s="370"/>
      <c r="CL11" s="370"/>
      <c r="CM11" s="370"/>
      <c r="CN11" s="370"/>
      <c r="CO11" s="370"/>
      <c r="CP11" s="370"/>
      <c r="CQ11" s="370"/>
      <c r="CR11" s="370"/>
      <c r="CS11" s="371"/>
      <c r="CT11" s="378" t="s">
        <v>202</v>
      </c>
      <c r="CU11" s="379"/>
      <c r="CV11" s="379"/>
      <c r="CW11" s="379"/>
      <c r="CX11" s="379"/>
      <c r="CY11" s="379"/>
      <c r="CZ11" s="379"/>
      <c r="DA11" s="380"/>
      <c r="DB11" s="378" t="s">
        <v>202</v>
      </c>
      <c r="DC11" s="379"/>
      <c r="DD11" s="379"/>
      <c r="DE11" s="379"/>
      <c r="DF11" s="379"/>
      <c r="DG11" s="379"/>
      <c r="DH11" s="379"/>
      <c r="DI11" s="380"/>
    </row>
    <row r="12" spans="1:119" ht="18.75" customHeight="1" x14ac:dyDescent="0.25">
      <c r="A12" s="2"/>
      <c r="B12" s="525" t="s">
        <v>204</v>
      </c>
      <c r="C12" s="526"/>
      <c r="D12" s="526"/>
      <c r="E12" s="526"/>
      <c r="F12" s="526"/>
      <c r="G12" s="526"/>
      <c r="H12" s="526"/>
      <c r="I12" s="526"/>
      <c r="J12" s="526"/>
      <c r="K12" s="527"/>
      <c r="L12" s="397" t="s">
        <v>205</v>
      </c>
      <c r="M12" s="398"/>
      <c r="N12" s="398"/>
      <c r="O12" s="398"/>
      <c r="P12" s="398"/>
      <c r="Q12" s="399"/>
      <c r="R12" s="400">
        <v>9416</v>
      </c>
      <c r="S12" s="401"/>
      <c r="T12" s="401"/>
      <c r="U12" s="401"/>
      <c r="V12" s="402"/>
      <c r="W12" s="403" t="s">
        <v>8</v>
      </c>
      <c r="X12" s="362"/>
      <c r="Y12" s="362"/>
      <c r="Z12" s="362"/>
      <c r="AA12" s="362"/>
      <c r="AB12" s="404"/>
      <c r="AC12" s="405" t="s">
        <v>115</v>
      </c>
      <c r="AD12" s="406"/>
      <c r="AE12" s="406"/>
      <c r="AF12" s="406"/>
      <c r="AG12" s="407"/>
      <c r="AH12" s="405" t="s">
        <v>207</v>
      </c>
      <c r="AI12" s="406"/>
      <c r="AJ12" s="406"/>
      <c r="AK12" s="406"/>
      <c r="AL12" s="408"/>
      <c r="AM12" s="358" t="s">
        <v>209</v>
      </c>
      <c r="AN12" s="359"/>
      <c r="AO12" s="359"/>
      <c r="AP12" s="359"/>
      <c r="AQ12" s="359"/>
      <c r="AR12" s="359"/>
      <c r="AS12" s="359"/>
      <c r="AT12" s="360"/>
      <c r="AU12" s="361" t="s">
        <v>73</v>
      </c>
      <c r="AV12" s="362"/>
      <c r="AW12" s="362"/>
      <c r="AX12" s="362"/>
      <c r="AY12" s="363" t="s">
        <v>212</v>
      </c>
      <c r="AZ12" s="364"/>
      <c r="BA12" s="364"/>
      <c r="BB12" s="364"/>
      <c r="BC12" s="364"/>
      <c r="BD12" s="364"/>
      <c r="BE12" s="364"/>
      <c r="BF12" s="364"/>
      <c r="BG12" s="364"/>
      <c r="BH12" s="364"/>
      <c r="BI12" s="364"/>
      <c r="BJ12" s="364"/>
      <c r="BK12" s="364"/>
      <c r="BL12" s="364"/>
      <c r="BM12" s="365"/>
      <c r="BN12" s="366">
        <v>0</v>
      </c>
      <c r="BO12" s="367"/>
      <c r="BP12" s="367"/>
      <c r="BQ12" s="367"/>
      <c r="BR12" s="367"/>
      <c r="BS12" s="367"/>
      <c r="BT12" s="367"/>
      <c r="BU12" s="368"/>
      <c r="BV12" s="366">
        <v>0</v>
      </c>
      <c r="BW12" s="367"/>
      <c r="BX12" s="367"/>
      <c r="BY12" s="367"/>
      <c r="BZ12" s="367"/>
      <c r="CA12" s="367"/>
      <c r="CB12" s="367"/>
      <c r="CC12" s="368"/>
      <c r="CD12" s="369" t="s">
        <v>213</v>
      </c>
      <c r="CE12" s="370"/>
      <c r="CF12" s="370"/>
      <c r="CG12" s="370"/>
      <c r="CH12" s="370"/>
      <c r="CI12" s="370"/>
      <c r="CJ12" s="370"/>
      <c r="CK12" s="370"/>
      <c r="CL12" s="370"/>
      <c r="CM12" s="370"/>
      <c r="CN12" s="370"/>
      <c r="CO12" s="370"/>
      <c r="CP12" s="370"/>
      <c r="CQ12" s="370"/>
      <c r="CR12" s="370"/>
      <c r="CS12" s="371"/>
      <c r="CT12" s="378" t="s">
        <v>202</v>
      </c>
      <c r="CU12" s="379"/>
      <c r="CV12" s="379"/>
      <c r="CW12" s="379"/>
      <c r="CX12" s="379"/>
      <c r="CY12" s="379"/>
      <c r="CZ12" s="379"/>
      <c r="DA12" s="380"/>
      <c r="DB12" s="378" t="s">
        <v>202</v>
      </c>
      <c r="DC12" s="379"/>
      <c r="DD12" s="379"/>
      <c r="DE12" s="379"/>
      <c r="DF12" s="379"/>
      <c r="DG12" s="379"/>
      <c r="DH12" s="379"/>
      <c r="DI12" s="380"/>
    </row>
    <row r="13" spans="1:119" ht="18.75" customHeight="1" x14ac:dyDescent="0.25">
      <c r="A13" s="2"/>
      <c r="B13" s="528"/>
      <c r="C13" s="529"/>
      <c r="D13" s="529"/>
      <c r="E13" s="529"/>
      <c r="F13" s="529"/>
      <c r="G13" s="529"/>
      <c r="H13" s="529"/>
      <c r="I13" s="529"/>
      <c r="J13" s="529"/>
      <c r="K13" s="530"/>
      <c r="L13" s="14"/>
      <c r="M13" s="409" t="s">
        <v>215</v>
      </c>
      <c r="N13" s="410"/>
      <c r="O13" s="410"/>
      <c r="P13" s="410"/>
      <c r="Q13" s="411"/>
      <c r="R13" s="412">
        <v>9369</v>
      </c>
      <c r="S13" s="413"/>
      <c r="T13" s="413"/>
      <c r="U13" s="413"/>
      <c r="V13" s="414"/>
      <c r="W13" s="513" t="s">
        <v>216</v>
      </c>
      <c r="X13" s="514"/>
      <c r="Y13" s="514"/>
      <c r="Z13" s="514"/>
      <c r="AA13" s="514"/>
      <c r="AB13" s="504"/>
      <c r="AC13" s="388">
        <v>356</v>
      </c>
      <c r="AD13" s="389"/>
      <c r="AE13" s="389"/>
      <c r="AF13" s="389"/>
      <c r="AG13" s="415"/>
      <c r="AH13" s="388">
        <v>456</v>
      </c>
      <c r="AI13" s="389"/>
      <c r="AJ13" s="389"/>
      <c r="AK13" s="389"/>
      <c r="AL13" s="390"/>
      <c r="AM13" s="358" t="s">
        <v>218</v>
      </c>
      <c r="AN13" s="359"/>
      <c r="AO13" s="359"/>
      <c r="AP13" s="359"/>
      <c r="AQ13" s="359"/>
      <c r="AR13" s="359"/>
      <c r="AS13" s="359"/>
      <c r="AT13" s="360"/>
      <c r="AU13" s="361" t="s">
        <v>191</v>
      </c>
      <c r="AV13" s="362"/>
      <c r="AW13" s="362"/>
      <c r="AX13" s="362"/>
      <c r="AY13" s="363" t="s">
        <v>220</v>
      </c>
      <c r="AZ13" s="364"/>
      <c r="BA13" s="364"/>
      <c r="BB13" s="364"/>
      <c r="BC13" s="364"/>
      <c r="BD13" s="364"/>
      <c r="BE13" s="364"/>
      <c r="BF13" s="364"/>
      <c r="BG13" s="364"/>
      <c r="BH13" s="364"/>
      <c r="BI13" s="364"/>
      <c r="BJ13" s="364"/>
      <c r="BK13" s="364"/>
      <c r="BL13" s="364"/>
      <c r="BM13" s="365"/>
      <c r="BN13" s="366">
        <v>-44118</v>
      </c>
      <c r="BO13" s="367"/>
      <c r="BP13" s="367"/>
      <c r="BQ13" s="367"/>
      <c r="BR13" s="367"/>
      <c r="BS13" s="367"/>
      <c r="BT13" s="367"/>
      <c r="BU13" s="368"/>
      <c r="BV13" s="366">
        <v>-57319</v>
      </c>
      <c r="BW13" s="367"/>
      <c r="BX13" s="367"/>
      <c r="BY13" s="367"/>
      <c r="BZ13" s="367"/>
      <c r="CA13" s="367"/>
      <c r="CB13" s="367"/>
      <c r="CC13" s="368"/>
      <c r="CD13" s="369" t="s">
        <v>221</v>
      </c>
      <c r="CE13" s="370"/>
      <c r="CF13" s="370"/>
      <c r="CG13" s="370"/>
      <c r="CH13" s="370"/>
      <c r="CI13" s="370"/>
      <c r="CJ13" s="370"/>
      <c r="CK13" s="370"/>
      <c r="CL13" s="370"/>
      <c r="CM13" s="370"/>
      <c r="CN13" s="370"/>
      <c r="CO13" s="370"/>
      <c r="CP13" s="370"/>
      <c r="CQ13" s="370"/>
      <c r="CR13" s="370"/>
      <c r="CS13" s="371"/>
      <c r="CT13" s="372">
        <v>12.7</v>
      </c>
      <c r="CU13" s="373"/>
      <c r="CV13" s="373"/>
      <c r="CW13" s="373"/>
      <c r="CX13" s="373"/>
      <c r="CY13" s="373"/>
      <c r="CZ13" s="373"/>
      <c r="DA13" s="374"/>
      <c r="DB13" s="372">
        <v>12.6</v>
      </c>
      <c r="DC13" s="373"/>
      <c r="DD13" s="373"/>
      <c r="DE13" s="373"/>
      <c r="DF13" s="373"/>
      <c r="DG13" s="373"/>
      <c r="DH13" s="373"/>
      <c r="DI13" s="374"/>
    </row>
    <row r="14" spans="1:119" ht="18.75" customHeight="1" x14ac:dyDescent="0.25">
      <c r="A14" s="2"/>
      <c r="B14" s="528"/>
      <c r="C14" s="529"/>
      <c r="D14" s="529"/>
      <c r="E14" s="529"/>
      <c r="F14" s="529"/>
      <c r="G14" s="529"/>
      <c r="H14" s="529"/>
      <c r="I14" s="529"/>
      <c r="J14" s="529"/>
      <c r="K14" s="530"/>
      <c r="L14" s="416" t="s">
        <v>223</v>
      </c>
      <c r="M14" s="417"/>
      <c r="N14" s="417"/>
      <c r="O14" s="417"/>
      <c r="P14" s="417"/>
      <c r="Q14" s="418"/>
      <c r="R14" s="412">
        <v>9779</v>
      </c>
      <c r="S14" s="413"/>
      <c r="T14" s="413"/>
      <c r="U14" s="413"/>
      <c r="V14" s="414"/>
      <c r="W14" s="499"/>
      <c r="X14" s="500"/>
      <c r="Y14" s="500"/>
      <c r="Z14" s="500"/>
      <c r="AA14" s="500"/>
      <c r="AB14" s="490"/>
      <c r="AC14" s="419">
        <v>8</v>
      </c>
      <c r="AD14" s="420"/>
      <c r="AE14" s="420"/>
      <c r="AF14" s="420"/>
      <c r="AG14" s="421"/>
      <c r="AH14" s="419">
        <v>8.9</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227</v>
      </c>
      <c r="CE14" s="424"/>
      <c r="CF14" s="424"/>
      <c r="CG14" s="424"/>
      <c r="CH14" s="424"/>
      <c r="CI14" s="424"/>
      <c r="CJ14" s="424"/>
      <c r="CK14" s="424"/>
      <c r="CL14" s="424"/>
      <c r="CM14" s="424"/>
      <c r="CN14" s="424"/>
      <c r="CO14" s="424"/>
      <c r="CP14" s="424"/>
      <c r="CQ14" s="424"/>
      <c r="CR14" s="424"/>
      <c r="CS14" s="425"/>
      <c r="CT14" s="426">
        <v>65.2</v>
      </c>
      <c r="CU14" s="427"/>
      <c r="CV14" s="427"/>
      <c r="CW14" s="427"/>
      <c r="CX14" s="427"/>
      <c r="CY14" s="427"/>
      <c r="CZ14" s="427"/>
      <c r="DA14" s="428"/>
      <c r="DB14" s="426">
        <v>75.2</v>
      </c>
      <c r="DC14" s="427"/>
      <c r="DD14" s="427"/>
      <c r="DE14" s="427"/>
      <c r="DF14" s="427"/>
      <c r="DG14" s="427"/>
      <c r="DH14" s="427"/>
      <c r="DI14" s="428"/>
    </row>
    <row r="15" spans="1:119" ht="18.75" customHeight="1" x14ac:dyDescent="0.25">
      <c r="A15" s="2"/>
      <c r="B15" s="528"/>
      <c r="C15" s="529"/>
      <c r="D15" s="529"/>
      <c r="E15" s="529"/>
      <c r="F15" s="529"/>
      <c r="G15" s="529"/>
      <c r="H15" s="529"/>
      <c r="I15" s="529"/>
      <c r="J15" s="529"/>
      <c r="K15" s="530"/>
      <c r="L15" s="14"/>
      <c r="M15" s="409" t="s">
        <v>215</v>
      </c>
      <c r="N15" s="410"/>
      <c r="O15" s="410"/>
      <c r="P15" s="410"/>
      <c r="Q15" s="411"/>
      <c r="R15" s="412">
        <v>9738</v>
      </c>
      <c r="S15" s="413"/>
      <c r="T15" s="413"/>
      <c r="U15" s="413"/>
      <c r="V15" s="414"/>
      <c r="W15" s="513" t="s">
        <v>6</v>
      </c>
      <c r="X15" s="514"/>
      <c r="Y15" s="514"/>
      <c r="Z15" s="514"/>
      <c r="AA15" s="514"/>
      <c r="AB15" s="504"/>
      <c r="AC15" s="388">
        <v>1415</v>
      </c>
      <c r="AD15" s="389"/>
      <c r="AE15" s="389"/>
      <c r="AF15" s="389"/>
      <c r="AG15" s="415"/>
      <c r="AH15" s="388">
        <v>1640</v>
      </c>
      <c r="AI15" s="389"/>
      <c r="AJ15" s="389"/>
      <c r="AK15" s="389"/>
      <c r="AL15" s="390"/>
      <c r="AM15" s="358"/>
      <c r="AN15" s="359"/>
      <c r="AO15" s="359"/>
      <c r="AP15" s="359"/>
      <c r="AQ15" s="359"/>
      <c r="AR15" s="359"/>
      <c r="AS15" s="359"/>
      <c r="AT15" s="360"/>
      <c r="AU15" s="361"/>
      <c r="AV15" s="362"/>
      <c r="AW15" s="362"/>
      <c r="AX15" s="362"/>
      <c r="AY15" s="346" t="s">
        <v>229</v>
      </c>
      <c r="AZ15" s="347"/>
      <c r="BA15" s="347"/>
      <c r="BB15" s="347"/>
      <c r="BC15" s="347"/>
      <c r="BD15" s="347"/>
      <c r="BE15" s="347"/>
      <c r="BF15" s="347"/>
      <c r="BG15" s="347"/>
      <c r="BH15" s="347"/>
      <c r="BI15" s="347"/>
      <c r="BJ15" s="347"/>
      <c r="BK15" s="347"/>
      <c r="BL15" s="347"/>
      <c r="BM15" s="348"/>
      <c r="BN15" s="349">
        <v>1460541</v>
      </c>
      <c r="BO15" s="350"/>
      <c r="BP15" s="350"/>
      <c r="BQ15" s="350"/>
      <c r="BR15" s="350"/>
      <c r="BS15" s="350"/>
      <c r="BT15" s="350"/>
      <c r="BU15" s="351"/>
      <c r="BV15" s="349">
        <v>1443380</v>
      </c>
      <c r="BW15" s="350"/>
      <c r="BX15" s="350"/>
      <c r="BY15" s="350"/>
      <c r="BZ15" s="350"/>
      <c r="CA15" s="350"/>
      <c r="CB15" s="350"/>
      <c r="CC15" s="351"/>
      <c r="CD15" s="352" t="s">
        <v>214</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5">
      <c r="A16" s="2"/>
      <c r="B16" s="528"/>
      <c r="C16" s="529"/>
      <c r="D16" s="529"/>
      <c r="E16" s="529"/>
      <c r="F16" s="529"/>
      <c r="G16" s="529"/>
      <c r="H16" s="529"/>
      <c r="I16" s="529"/>
      <c r="J16" s="529"/>
      <c r="K16" s="530"/>
      <c r="L16" s="416" t="s">
        <v>231</v>
      </c>
      <c r="M16" s="429"/>
      <c r="N16" s="429"/>
      <c r="O16" s="429"/>
      <c r="P16" s="429"/>
      <c r="Q16" s="430"/>
      <c r="R16" s="431" t="s">
        <v>234</v>
      </c>
      <c r="S16" s="432"/>
      <c r="T16" s="432"/>
      <c r="U16" s="432"/>
      <c r="V16" s="433"/>
      <c r="W16" s="499"/>
      <c r="X16" s="500"/>
      <c r="Y16" s="500"/>
      <c r="Z16" s="500"/>
      <c r="AA16" s="500"/>
      <c r="AB16" s="490"/>
      <c r="AC16" s="419">
        <v>31.8</v>
      </c>
      <c r="AD16" s="420"/>
      <c r="AE16" s="420"/>
      <c r="AF16" s="420"/>
      <c r="AG16" s="421"/>
      <c r="AH16" s="419">
        <v>32.1</v>
      </c>
      <c r="AI16" s="420"/>
      <c r="AJ16" s="420"/>
      <c r="AK16" s="420"/>
      <c r="AL16" s="422"/>
      <c r="AM16" s="358"/>
      <c r="AN16" s="359"/>
      <c r="AO16" s="359"/>
      <c r="AP16" s="359"/>
      <c r="AQ16" s="359"/>
      <c r="AR16" s="359"/>
      <c r="AS16" s="359"/>
      <c r="AT16" s="360"/>
      <c r="AU16" s="361"/>
      <c r="AV16" s="362"/>
      <c r="AW16" s="362"/>
      <c r="AX16" s="362"/>
      <c r="AY16" s="363" t="s">
        <v>113</v>
      </c>
      <c r="AZ16" s="364"/>
      <c r="BA16" s="364"/>
      <c r="BB16" s="364"/>
      <c r="BC16" s="364"/>
      <c r="BD16" s="364"/>
      <c r="BE16" s="364"/>
      <c r="BF16" s="364"/>
      <c r="BG16" s="364"/>
      <c r="BH16" s="364"/>
      <c r="BI16" s="364"/>
      <c r="BJ16" s="364"/>
      <c r="BK16" s="364"/>
      <c r="BL16" s="364"/>
      <c r="BM16" s="365"/>
      <c r="BN16" s="366">
        <v>7273977</v>
      </c>
      <c r="BO16" s="367"/>
      <c r="BP16" s="367"/>
      <c r="BQ16" s="367"/>
      <c r="BR16" s="367"/>
      <c r="BS16" s="367"/>
      <c r="BT16" s="367"/>
      <c r="BU16" s="368"/>
      <c r="BV16" s="366">
        <v>7363694</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5">
      <c r="A17" s="2"/>
      <c r="B17" s="531"/>
      <c r="C17" s="532"/>
      <c r="D17" s="532"/>
      <c r="E17" s="532"/>
      <c r="F17" s="532"/>
      <c r="G17" s="532"/>
      <c r="H17" s="532"/>
      <c r="I17" s="532"/>
      <c r="J17" s="532"/>
      <c r="K17" s="533"/>
      <c r="L17" s="15"/>
      <c r="M17" s="434" t="s">
        <v>108</v>
      </c>
      <c r="N17" s="435"/>
      <c r="O17" s="435"/>
      <c r="P17" s="435"/>
      <c r="Q17" s="436"/>
      <c r="R17" s="431" t="s">
        <v>235</v>
      </c>
      <c r="S17" s="432"/>
      <c r="T17" s="432"/>
      <c r="U17" s="432"/>
      <c r="V17" s="433"/>
      <c r="W17" s="513" t="s">
        <v>102</v>
      </c>
      <c r="X17" s="514"/>
      <c r="Y17" s="514"/>
      <c r="Z17" s="514"/>
      <c r="AA17" s="514"/>
      <c r="AB17" s="504"/>
      <c r="AC17" s="388">
        <v>2675</v>
      </c>
      <c r="AD17" s="389"/>
      <c r="AE17" s="389"/>
      <c r="AF17" s="389"/>
      <c r="AG17" s="415"/>
      <c r="AH17" s="388">
        <v>3014</v>
      </c>
      <c r="AI17" s="389"/>
      <c r="AJ17" s="389"/>
      <c r="AK17" s="389"/>
      <c r="AL17" s="390"/>
      <c r="AM17" s="358"/>
      <c r="AN17" s="359"/>
      <c r="AO17" s="359"/>
      <c r="AP17" s="359"/>
      <c r="AQ17" s="359"/>
      <c r="AR17" s="359"/>
      <c r="AS17" s="359"/>
      <c r="AT17" s="360"/>
      <c r="AU17" s="361"/>
      <c r="AV17" s="362"/>
      <c r="AW17" s="362"/>
      <c r="AX17" s="362"/>
      <c r="AY17" s="363" t="s">
        <v>236</v>
      </c>
      <c r="AZ17" s="364"/>
      <c r="BA17" s="364"/>
      <c r="BB17" s="364"/>
      <c r="BC17" s="364"/>
      <c r="BD17" s="364"/>
      <c r="BE17" s="364"/>
      <c r="BF17" s="364"/>
      <c r="BG17" s="364"/>
      <c r="BH17" s="364"/>
      <c r="BI17" s="364"/>
      <c r="BJ17" s="364"/>
      <c r="BK17" s="364"/>
      <c r="BL17" s="364"/>
      <c r="BM17" s="365"/>
      <c r="BN17" s="366">
        <v>1824389</v>
      </c>
      <c r="BO17" s="367"/>
      <c r="BP17" s="367"/>
      <c r="BQ17" s="367"/>
      <c r="BR17" s="367"/>
      <c r="BS17" s="367"/>
      <c r="BT17" s="367"/>
      <c r="BU17" s="368"/>
      <c r="BV17" s="366">
        <v>1805883</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5">
      <c r="A18" s="2"/>
      <c r="B18" s="437" t="s">
        <v>238</v>
      </c>
      <c r="C18" s="438"/>
      <c r="D18" s="438"/>
      <c r="E18" s="439"/>
      <c r="F18" s="439"/>
      <c r="G18" s="439"/>
      <c r="H18" s="439"/>
      <c r="I18" s="439"/>
      <c r="J18" s="439"/>
      <c r="K18" s="439"/>
      <c r="L18" s="440">
        <v>952.89</v>
      </c>
      <c r="M18" s="440"/>
      <c r="N18" s="440"/>
      <c r="O18" s="440"/>
      <c r="P18" s="440"/>
      <c r="Q18" s="440"/>
      <c r="R18" s="441"/>
      <c r="S18" s="441"/>
      <c r="T18" s="441"/>
      <c r="U18" s="441"/>
      <c r="V18" s="442"/>
      <c r="W18" s="515"/>
      <c r="X18" s="516"/>
      <c r="Y18" s="516"/>
      <c r="Z18" s="516"/>
      <c r="AA18" s="516"/>
      <c r="AB18" s="507"/>
      <c r="AC18" s="443">
        <v>60.2</v>
      </c>
      <c r="AD18" s="444"/>
      <c r="AE18" s="444"/>
      <c r="AF18" s="444"/>
      <c r="AG18" s="445"/>
      <c r="AH18" s="443">
        <v>59</v>
      </c>
      <c r="AI18" s="444"/>
      <c r="AJ18" s="444"/>
      <c r="AK18" s="444"/>
      <c r="AL18" s="446"/>
      <c r="AM18" s="358"/>
      <c r="AN18" s="359"/>
      <c r="AO18" s="359"/>
      <c r="AP18" s="359"/>
      <c r="AQ18" s="359"/>
      <c r="AR18" s="359"/>
      <c r="AS18" s="359"/>
      <c r="AT18" s="360"/>
      <c r="AU18" s="361"/>
      <c r="AV18" s="362"/>
      <c r="AW18" s="362"/>
      <c r="AX18" s="362"/>
      <c r="AY18" s="363" t="s">
        <v>239</v>
      </c>
      <c r="AZ18" s="364"/>
      <c r="BA18" s="364"/>
      <c r="BB18" s="364"/>
      <c r="BC18" s="364"/>
      <c r="BD18" s="364"/>
      <c r="BE18" s="364"/>
      <c r="BF18" s="364"/>
      <c r="BG18" s="364"/>
      <c r="BH18" s="364"/>
      <c r="BI18" s="364"/>
      <c r="BJ18" s="364"/>
      <c r="BK18" s="364"/>
      <c r="BL18" s="364"/>
      <c r="BM18" s="365"/>
      <c r="BN18" s="366">
        <v>7077898</v>
      </c>
      <c r="BO18" s="367"/>
      <c r="BP18" s="367"/>
      <c r="BQ18" s="367"/>
      <c r="BR18" s="367"/>
      <c r="BS18" s="367"/>
      <c r="BT18" s="367"/>
      <c r="BU18" s="368"/>
      <c r="BV18" s="366">
        <v>7212711</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5">
      <c r="A19" s="2"/>
      <c r="B19" s="437" t="s">
        <v>56</v>
      </c>
      <c r="C19" s="438"/>
      <c r="D19" s="438"/>
      <c r="E19" s="439"/>
      <c r="F19" s="439"/>
      <c r="G19" s="439"/>
      <c r="H19" s="439"/>
      <c r="I19" s="439"/>
      <c r="J19" s="439"/>
      <c r="K19" s="439"/>
      <c r="L19" s="447">
        <v>10</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133</v>
      </c>
      <c r="AZ19" s="364"/>
      <c r="BA19" s="364"/>
      <c r="BB19" s="364"/>
      <c r="BC19" s="364"/>
      <c r="BD19" s="364"/>
      <c r="BE19" s="364"/>
      <c r="BF19" s="364"/>
      <c r="BG19" s="364"/>
      <c r="BH19" s="364"/>
      <c r="BI19" s="364"/>
      <c r="BJ19" s="364"/>
      <c r="BK19" s="364"/>
      <c r="BL19" s="364"/>
      <c r="BM19" s="365"/>
      <c r="BN19" s="366">
        <v>10114382</v>
      </c>
      <c r="BO19" s="367"/>
      <c r="BP19" s="367"/>
      <c r="BQ19" s="367"/>
      <c r="BR19" s="367"/>
      <c r="BS19" s="367"/>
      <c r="BT19" s="367"/>
      <c r="BU19" s="368"/>
      <c r="BV19" s="366">
        <v>10625882</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5">
      <c r="A20" s="2"/>
      <c r="B20" s="437" t="s">
        <v>241</v>
      </c>
      <c r="C20" s="438"/>
      <c r="D20" s="438"/>
      <c r="E20" s="439"/>
      <c r="F20" s="439"/>
      <c r="G20" s="439"/>
      <c r="H20" s="439"/>
      <c r="I20" s="439"/>
      <c r="J20" s="439"/>
      <c r="K20" s="439"/>
      <c r="L20" s="447">
        <v>4061</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5">
      <c r="A21" s="2"/>
      <c r="B21" s="458" t="s">
        <v>242</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5">
      <c r="A22" s="2"/>
      <c r="B22" s="559" t="s">
        <v>243</v>
      </c>
      <c r="C22" s="560"/>
      <c r="D22" s="561"/>
      <c r="E22" s="509" t="s">
        <v>8</v>
      </c>
      <c r="F22" s="514"/>
      <c r="G22" s="514"/>
      <c r="H22" s="514"/>
      <c r="I22" s="514"/>
      <c r="J22" s="514"/>
      <c r="K22" s="504"/>
      <c r="L22" s="509" t="s">
        <v>245</v>
      </c>
      <c r="M22" s="514"/>
      <c r="N22" s="514"/>
      <c r="O22" s="514"/>
      <c r="P22" s="504"/>
      <c r="Q22" s="536" t="s">
        <v>247</v>
      </c>
      <c r="R22" s="537"/>
      <c r="S22" s="537"/>
      <c r="T22" s="537"/>
      <c r="U22" s="537"/>
      <c r="V22" s="538"/>
      <c r="W22" s="568" t="s">
        <v>57</v>
      </c>
      <c r="X22" s="560"/>
      <c r="Y22" s="561"/>
      <c r="Z22" s="509" t="s">
        <v>8</v>
      </c>
      <c r="AA22" s="514"/>
      <c r="AB22" s="514"/>
      <c r="AC22" s="514"/>
      <c r="AD22" s="514"/>
      <c r="AE22" s="514"/>
      <c r="AF22" s="514"/>
      <c r="AG22" s="504"/>
      <c r="AH22" s="542" t="s">
        <v>185</v>
      </c>
      <c r="AI22" s="514"/>
      <c r="AJ22" s="514"/>
      <c r="AK22" s="514"/>
      <c r="AL22" s="504"/>
      <c r="AM22" s="542" t="s">
        <v>248</v>
      </c>
      <c r="AN22" s="543"/>
      <c r="AO22" s="543"/>
      <c r="AP22" s="543"/>
      <c r="AQ22" s="543"/>
      <c r="AR22" s="544"/>
      <c r="AS22" s="536" t="s">
        <v>247</v>
      </c>
      <c r="AT22" s="537"/>
      <c r="AU22" s="537"/>
      <c r="AV22" s="537"/>
      <c r="AW22" s="537"/>
      <c r="AX22" s="548"/>
      <c r="AY22" s="346" t="s">
        <v>250</v>
      </c>
      <c r="AZ22" s="347"/>
      <c r="BA22" s="347"/>
      <c r="BB22" s="347"/>
      <c r="BC22" s="347"/>
      <c r="BD22" s="347"/>
      <c r="BE22" s="347"/>
      <c r="BF22" s="347"/>
      <c r="BG22" s="347"/>
      <c r="BH22" s="347"/>
      <c r="BI22" s="347"/>
      <c r="BJ22" s="347"/>
      <c r="BK22" s="347"/>
      <c r="BL22" s="347"/>
      <c r="BM22" s="348"/>
      <c r="BN22" s="349">
        <v>12725923</v>
      </c>
      <c r="BO22" s="350"/>
      <c r="BP22" s="350"/>
      <c r="BQ22" s="350"/>
      <c r="BR22" s="350"/>
      <c r="BS22" s="350"/>
      <c r="BT22" s="350"/>
      <c r="BU22" s="351"/>
      <c r="BV22" s="349">
        <v>12692520</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5">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252</v>
      </c>
      <c r="AZ23" s="364"/>
      <c r="BA23" s="364"/>
      <c r="BB23" s="364"/>
      <c r="BC23" s="364"/>
      <c r="BD23" s="364"/>
      <c r="BE23" s="364"/>
      <c r="BF23" s="364"/>
      <c r="BG23" s="364"/>
      <c r="BH23" s="364"/>
      <c r="BI23" s="364"/>
      <c r="BJ23" s="364"/>
      <c r="BK23" s="364"/>
      <c r="BL23" s="364"/>
      <c r="BM23" s="365"/>
      <c r="BN23" s="366">
        <v>8276759</v>
      </c>
      <c r="BO23" s="367"/>
      <c r="BP23" s="367"/>
      <c r="BQ23" s="367"/>
      <c r="BR23" s="367"/>
      <c r="BS23" s="367"/>
      <c r="BT23" s="367"/>
      <c r="BU23" s="368"/>
      <c r="BV23" s="366">
        <v>8438058</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5">
      <c r="A24" s="2"/>
      <c r="B24" s="562"/>
      <c r="C24" s="563"/>
      <c r="D24" s="564"/>
      <c r="E24" s="387" t="s">
        <v>254</v>
      </c>
      <c r="F24" s="359"/>
      <c r="G24" s="359"/>
      <c r="H24" s="359"/>
      <c r="I24" s="359"/>
      <c r="J24" s="359"/>
      <c r="K24" s="360"/>
      <c r="L24" s="388">
        <v>1</v>
      </c>
      <c r="M24" s="389"/>
      <c r="N24" s="389"/>
      <c r="O24" s="389"/>
      <c r="P24" s="415"/>
      <c r="Q24" s="388">
        <v>7500</v>
      </c>
      <c r="R24" s="389"/>
      <c r="S24" s="389"/>
      <c r="T24" s="389"/>
      <c r="U24" s="389"/>
      <c r="V24" s="415"/>
      <c r="W24" s="569"/>
      <c r="X24" s="563"/>
      <c r="Y24" s="564"/>
      <c r="Z24" s="387" t="s">
        <v>255</v>
      </c>
      <c r="AA24" s="359"/>
      <c r="AB24" s="359"/>
      <c r="AC24" s="359"/>
      <c r="AD24" s="359"/>
      <c r="AE24" s="359"/>
      <c r="AF24" s="359"/>
      <c r="AG24" s="360"/>
      <c r="AH24" s="388">
        <v>268</v>
      </c>
      <c r="AI24" s="389"/>
      <c r="AJ24" s="389"/>
      <c r="AK24" s="389"/>
      <c r="AL24" s="415"/>
      <c r="AM24" s="388">
        <v>808556</v>
      </c>
      <c r="AN24" s="389"/>
      <c r="AO24" s="389"/>
      <c r="AP24" s="389"/>
      <c r="AQ24" s="389"/>
      <c r="AR24" s="415"/>
      <c r="AS24" s="388">
        <v>3017</v>
      </c>
      <c r="AT24" s="389"/>
      <c r="AU24" s="389"/>
      <c r="AV24" s="389"/>
      <c r="AW24" s="389"/>
      <c r="AX24" s="390"/>
      <c r="AY24" s="461" t="s">
        <v>257</v>
      </c>
      <c r="AZ24" s="462"/>
      <c r="BA24" s="462"/>
      <c r="BB24" s="462"/>
      <c r="BC24" s="462"/>
      <c r="BD24" s="462"/>
      <c r="BE24" s="462"/>
      <c r="BF24" s="462"/>
      <c r="BG24" s="462"/>
      <c r="BH24" s="462"/>
      <c r="BI24" s="462"/>
      <c r="BJ24" s="462"/>
      <c r="BK24" s="462"/>
      <c r="BL24" s="462"/>
      <c r="BM24" s="463"/>
      <c r="BN24" s="366">
        <v>8874787</v>
      </c>
      <c r="BO24" s="367"/>
      <c r="BP24" s="367"/>
      <c r="BQ24" s="367"/>
      <c r="BR24" s="367"/>
      <c r="BS24" s="367"/>
      <c r="BT24" s="367"/>
      <c r="BU24" s="368"/>
      <c r="BV24" s="366">
        <v>8379441</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5">
      <c r="A25" s="2"/>
      <c r="B25" s="562"/>
      <c r="C25" s="563"/>
      <c r="D25" s="564"/>
      <c r="E25" s="387" t="s">
        <v>260</v>
      </c>
      <c r="F25" s="359"/>
      <c r="G25" s="359"/>
      <c r="H25" s="359"/>
      <c r="I25" s="359"/>
      <c r="J25" s="359"/>
      <c r="K25" s="360"/>
      <c r="L25" s="388">
        <v>1</v>
      </c>
      <c r="M25" s="389"/>
      <c r="N25" s="389"/>
      <c r="O25" s="389"/>
      <c r="P25" s="415"/>
      <c r="Q25" s="388">
        <v>5900</v>
      </c>
      <c r="R25" s="389"/>
      <c r="S25" s="389"/>
      <c r="T25" s="389"/>
      <c r="U25" s="389"/>
      <c r="V25" s="415"/>
      <c r="W25" s="569"/>
      <c r="X25" s="563"/>
      <c r="Y25" s="564"/>
      <c r="Z25" s="387" t="s">
        <v>261</v>
      </c>
      <c r="AA25" s="359"/>
      <c r="AB25" s="359"/>
      <c r="AC25" s="359"/>
      <c r="AD25" s="359"/>
      <c r="AE25" s="359"/>
      <c r="AF25" s="359"/>
      <c r="AG25" s="360"/>
      <c r="AH25" s="388">
        <v>64</v>
      </c>
      <c r="AI25" s="389"/>
      <c r="AJ25" s="389"/>
      <c r="AK25" s="389"/>
      <c r="AL25" s="415"/>
      <c r="AM25" s="388">
        <v>165888</v>
      </c>
      <c r="AN25" s="389"/>
      <c r="AO25" s="389"/>
      <c r="AP25" s="389"/>
      <c r="AQ25" s="389"/>
      <c r="AR25" s="415"/>
      <c r="AS25" s="388">
        <v>2592</v>
      </c>
      <c r="AT25" s="389"/>
      <c r="AU25" s="389"/>
      <c r="AV25" s="389"/>
      <c r="AW25" s="389"/>
      <c r="AX25" s="390"/>
      <c r="AY25" s="346" t="s">
        <v>36</v>
      </c>
      <c r="AZ25" s="347"/>
      <c r="BA25" s="347"/>
      <c r="BB25" s="347"/>
      <c r="BC25" s="347"/>
      <c r="BD25" s="347"/>
      <c r="BE25" s="347"/>
      <c r="BF25" s="347"/>
      <c r="BG25" s="347"/>
      <c r="BH25" s="347"/>
      <c r="BI25" s="347"/>
      <c r="BJ25" s="347"/>
      <c r="BK25" s="347"/>
      <c r="BL25" s="347"/>
      <c r="BM25" s="348"/>
      <c r="BN25" s="349">
        <v>130640</v>
      </c>
      <c r="BO25" s="350"/>
      <c r="BP25" s="350"/>
      <c r="BQ25" s="350"/>
      <c r="BR25" s="350"/>
      <c r="BS25" s="350"/>
      <c r="BT25" s="350"/>
      <c r="BU25" s="351"/>
      <c r="BV25" s="349">
        <v>114760</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5">
      <c r="A26" s="2"/>
      <c r="B26" s="562"/>
      <c r="C26" s="563"/>
      <c r="D26" s="564"/>
      <c r="E26" s="387" t="s">
        <v>262</v>
      </c>
      <c r="F26" s="359"/>
      <c r="G26" s="359"/>
      <c r="H26" s="359"/>
      <c r="I26" s="359"/>
      <c r="J26" s="359"/>
      <c r="K26" s="360"/>
      <c r="L26" s="388">
        <v>1</v>
      </c>
      <c r="M26" s="389"/>
      <c r="N26" s="389"/>
      <c r="O26" s="389"/>
      <c r="P26" s="415"/>
      <c r="Q26" s="388">
        <v>5000</v>
      </c>
      <c r="R26" s="389"/>
      <c r="S26" s="389"/>
      <c r="T26" s="389"/>
      <c r="U26" s="389"/>
      <c r="V26" s="415"/>
      <c r="W26" s="569"/>
      <c r="X26" s="563"/>
      <c r="Y26" s="564"/>
      <c r="Z26" s="387" t="s">
        <v>263</v>
      </c>
      <c r="AA26" s="467"/>
      <c r="AB26" s="467"/>
      <c r="AC26" s="467"/>
      <c r="AD26" s="467"/>
      <c r="AE26" s="467"/>
      <c r="AF26" s="467"/>
      <c r="AG26" s="468"/>
      <c r="AH26" s="388">
        <v>8</v>
      </c>
      <c r="AI26" s="389"/>
      <c r="AJ26" s="389"/>
      <c r="AK26" s="389"/>
      <c r="AL26" s="415"/>
      <c r="AM26" s="388">
        <v>21608</v>
      </c>
      <c r="AN26" s="389"/>
      <c r="AO26" s="389"/>
      <c r="AP26" s="389"/>
      <c r="AQ26" s="389"/>
      <c r="AR26" s="415"/>
      <c r="AS26" s="388">
        <v>2701</v>
      </c>
      <c r="AT26" s="389"/>
      <c r="AU26" s="389"/>
      <c r="AV26" s="389"/>
      <c r="AW26" s="389"/>
      <c r="AX26" s="390"/>
      <c r="AY26" s="369" t="s">
        <v>264</v>
      </c>
      <c r="AZ26" s="370"/>
      <c r="BA26" s="370"/>
      <c r="BB26" s="370"/>
      <c r="BC26" s="370"/>
      <c r="BD26" s="370"/>
      <c r="BE26" s="370"/>
      <c r="BF26" s="370"/>
      <c r="BG26" s="370"/>
      <c r="BH26" s="370"/>
      <c r="BI26" s="370"/>
      <c r="BJ26" s="370"/>
      <c r="BK26" s="370"/>
      <c r="BL26" s="370"/>
      <c r="BM26" s="371"/>
      <c r="BN26" s="366" t="s">
        <v>202</v>
      </c>
      <c r="BO26" s="367"/>
      <c r="BP26" s="367"/>
      <c r="BQ26" s="367"/>
      <c r="BR26" s="367"/>
      <c r="BS26" s="367"/>
      <c r="BT26" s="367"/>
      <c r="BU26" s="368"/>
      <c r="BV26" s="366" t="s">
        <v>202</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5">
      <c r="A27" s="2"/>
      <c r="B27" s="562"/>
      <c r="C27" s="563"/>
      <c r="D27" s="564"/>
      <c r="E27" s="387" t="s">
        <v>265</v>
      </c>
      <c r="F27" s="359"/>
      <c r="G27" s="359"/>
      <c r="H27" s="359"/>
      <c r="I27" s="359"/>
      <c r="J27" s="359"/>
      <c r="K27" s="360"/>
      <c r="L27" s="388">
        <v>1</v>
      </c>
      <c r="M27" s="389"/>
      <c r="N27" s="389"/>
      <c r="O27" s="389"/>
      <c r="P27" s="415"/>
      <c r="Q27" s="388">
        <v>2900</v>
      </c>
      <c r="R27" s="389"/>
      <c r="S27" s="389"/>
      <c r="T27" s="389"/>
      <c r="U27" s="389"/>
      <c r="V27" s="415"/>
      <c r="W27" s="569"/>
      <c r="X27" s="563"/>
      <c r="Y27" s="564"/>
      <c r="Z27" s="387" t="s">
        <v>267</v>
      </c>
      <c r="AA27" s="359"/>
      <c r="AB27" s="359"/>
      <c r="AC27" s="359"/>
      <c r="AD27" s="359"/>
      <c r="AE27" s="359"/>
      <c r="AF27" s="359"/>
      <c r="AG27" s="360"/>
      <c r="AH27" s="388">
        <v>1</v>
      </c>
      <c r="AI27" s="389"/>
      <c r="AJ27" s="389"/>
      <c r="AK27" s="389"/>
      <c r="AL27" s="415"/>
      <c r="AM27" s="388" t="s">
        <v>271</v>
      </c>
      <c r="AN27" s="389"/>
      <c r="AO27" s="389"/>
      <c r="AP27" s="389"/>
      <c r="AQ27" s="389"/>
      <c r="AR27" s="415"/>
      <c r="AS27" s="388" t="s">
        <v>271</v>
      </c>
      <c r="AT27" s="389"/>
      <c r="AU27" s="389"/>
      <c r="AV27" s="389"/>
      <c r="AW27" s="389"/>
      <c r="AX27" s="390"/>
      <c r="AY27" s="423" t="s">
        <v>272</v>
      </c>
      <c r="AZ27" s="424"/>
      <c r="BA27" s="424"/>
      <c r="BB27" s="424"/>
      <c r="BC27" s="424"/>
      <c r="BD27" s="424"/>
      <c r="BE27" s="424"/>
      <c r="BF27" s="424"/>
      <c r="BG27" s="424"/>
      <c r="BH27" s="424"/>
      <c r="BI27" s="424"/>
      <c r="BJ27" s="424"/>
      <c r="BK27" s="424"/>
      <c r="BL27" s="424"/>
      <c r="BM27" s="425"/>
      <c r="BN27" s="464">
        <v>212125</v>
      </c>
      <c r="BO27" s="465"/>
      <c r="BP27" s="465"/>
      <c r="BQ27" s="465"/>
      <c r="BR27" s="465"/>
      <c r="BS27" s="465"/>
      <c r="BT27" s="465"/>
      <c r="BU27" s="466"/>
      <c r="BV27" s="464">
        <v>211991</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5">
      <c r="A28" s="2"/>
      <c r="B28" s="562"/>
      <c r="C28" s="563"/>
      <c r="D28" s="564"/>
      <c r="E28" s="387" t="s">
        <v>273</v>
      </c>
      <c r="F28" s="359"/>
      <c r="G28" s="359"/>
      <c r="H28" s="359"/>
      <c r="I28" s="359"/>
      <c r="J28" s="359"/>
      <c r="K28" s="360"/>
      <c r="L28" s="388">
        <v>1</v>
      </c>
      <c r="M28" s="389"/>
      <c r="N28" s="389"/>
      <c r="O28" s="389"/>
      <c r="P28" s="415"/>
      <c r="Q28" s="388">
        <v>2300</v>
      </c>
      <c r="R28" s="389"/>
      <c r="S28" s="389"/>
      <c r="T28" s="389"/>
      <c r="U28" s="389"/>
      <c r="V28" s="415"/>
      <c r="W28" s="569"/>
      <c r="X28" s="563"/>
      <c r="Y28" s="564"/>
      <c r="Z28" s="387" t="s">
        <v>37</v>
      </c>
      <c r="AA28" s="359"/>
      <c r="AB28" s="359"/>
      <c r="AC28" s="359"/>
      <c r="AD28" s="359"/>
      <c r="AE28" s="359"/>
      <c r="AF28" s="359"/>
      <c r="AG28" s="360"/>
      <c r="AH28" s="388" t="s">
        <v>202</v>
      </c>
      <c r="AI28" s="389"/>
      <c r="AJ28" s="389"/>
      <c r="AK28" s="389"/>
      <c r="AL28" s="415"/>
      <c r="AM28" s="388" t="s">
        <v>202</v>
      </c>
      <c r="AN28" s="389"/>
      <c r="AO28" s="389"/>
      <c r="AP28" s="389"/>
      <c r="AQ28" s="389"/>
      <c r="AR28" s="415"/>
      <c r="AS28" s="388" t="s">
        <v>202</v>
      </c>
      <c r="AT28" s="389"/>
      <c r="AU28" s="389"/>
      <c r="AV28" s="389"/>
      <c r="AW28" s="389"/>
      <c r="AX28" s="390"/>
      <c r="AY28" s="550" t="s">
        <v>276</v>
      </c>
      <c r="AZ28" s="551"/>
      <c r="BA28" s="551"/>
      <c r="BB28" s="552"/>
      <c r="BC28" s="346" t="s">
        <v>107</v>
      </c>
      <c r="BD28" s="347"/>
      <c r="BE28" s="347"/>
      <c r="BF28" s="347"/>
      <c r="BG28" s="347"/>
      <c r="BH28" s="347"/>
      <c r="BI28" s="347"/>
      <c r="BJ28" s="347"/>
      <c r="BK28" s="347"/>
      <c r="BL28" s="347"/>
      <c r="BM28" s="348"/>
      <c r="BN28" s="349">
        <v>2678676</v>
      </c>
      <c r="BO28" s="350"/>
      <c r="BP28" s="350"/>
      <c r="BQ28" s="350"/>
      <c r="BR28" s="350"/>
      <c r="BS28" s="350"/>
      <c r="BT28" s="350"/>
      <c r="BU28" s="351"/>
      <c r="BV28" s="349">
        <v>2568517</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5">
      <c r="A29" s="2"/>
      <c r="B29" s="562"/>
      <c r="C29" s="563"/>
      <c r="D29" s="564"/>
      <c r="E29" s="387" t="s">
        <v>277</v>
      </c>
      <c r="F29" s="359"/>
      <c r="G29" s="359"/>
      <c r="H29" s="359"/>
      <c r="I29" s="359"/>
      <c r="J29" s="359"/>
      <c r="K29" s="360"/>
      <c r="L29" s="388">
        <v>10</v>
      </c>
      <c r="M29" s="389"/>
      <c r="N29" s="389"/>
      <c r="O29" s="389"/>
      <c r="P29" s="415"/>
      <c r="Q29" s="388">
        <v>2100</v>
      </c>
      <c r="R29" s="389"/>
      <c r="S29" s="389"/>
      <c r="T29" s="389"/>
      <c r="U29" s="389"/>
      <c r="V29" s="415"/>
      <c r="W29" s="570"/>
      <c r="X29" s="571"/>
      <c r="Y29" s="572"/>
      <c r="Z29" s="387" t="s">
        <v>279</v>
      </c>
      <c r="AA29" s="359"/>
      <c r="AB29" s="359"/>
      <c r="AC29" s="359"/>
      <c r="AD29" s="359"/>
      <c r="AE29" s="359"/>
      <c r="AF29" s="359"/>
      <c r="AG29" s="360"/>
      <c r="AH29" s="388">
        <v>269</v>
      </c>
      <c r="AI29" s="389"/>
      <c r="AJ29" s="389"/>
      <c r="AK29" s="389"/>
      <c r="AL29" s="415"/>
      <c r="AM29" s="388">
        <v>812854</v>
      </c>
      <c r="AN29" s="389"/>
      <c r="AO29" s="389"/>
      <c r="AP29" s="389"/>
      <c r="AQ29" s="389"/>
      <c r="AR29" s="415"/>
      <c r="AS29" s="388">
        <v>3022</v>
      </c>
      <c r="AT29" s="389"/>
      <c r="AU29" s="389"/>
      <c r="AV29" s="389"/>
      <c r="AW29" s="389"/>
      <c r="AX29" s="390"/>
      <c r="AY29" s="553"/>
      <c r="AZ29" s="554"/>
      <c r="BA29" s="554"/>
      <c r="BB29" s="555"/>
      <c r="BC29" s="363" t="s">
        <v>280</v>
      </c>
      <c r="BD29" s="364"/>
      <c r="BE29" s="364"/>
      <c r="BF29" s="364"/>
      <c r="BG29" s="364"/>
      <c r="BH29" s="364"/>
      <c r="BI29" s="364"/>
      <c r="BJ29" s="364"/>
      <c r="BK29" s="364"/>
      <c r="BL29" s="364"/>
      <c r="BM29" s="365"/>
      <c r="BN29" s="366">
        <v>668372</v>
      </c>
      <c r="BO29" s="367"/>
      <c r="BP29" s="367"/>
      <c r="BQ29" s="367"/>
      <c r="BR29" s="367"/>
      <c r="BS29" s="367"/>
      <c r="BT29" s="367"/>
      <c r="BU29" s="368"/>
      <c r="BV29" s="366">
        <v>632255</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5">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282</v>
      </c>
      <c r="X30" s="473"/>
      <c r="Y30" s="473"/>
      <c r="Z30" s="473"/>
      <c r="AA30" s="473"/>
      <c r="AB30" s="473"/>
      <c r="AC30" s="473"/>
      <c r="AD30" s="473"/>
      <c r="AE30" s="473"/>
      <c r="AF30" s="473"/>
      <c r="AG30" s="474"/>
      <c r="AH30" s="443">
        <v>91.1</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72</v>
      </c>
      <c r="BD30" s="462"/>
      <c r="BE30" s="462"/>
      <c r="BF30" s="462"/>
      <c r="BG30" s="462"/>
      <c r="BH30" s="462"/>
      <c r="BI30" s="462"/>
      <c r="BJ30" s="462"/>
      <c r="BK30" s="462"/>
      <c r="BL30" s="462"/>
      <c r="BM30" s="463"/>
      <c r="BN30" s="464">
        <v>3674357</v>
      </c>
      <c r="BO30" s="465"/>
      <c r="BP30" s="465"/>
      <c r="BQ30" s="465"/>
      <c r="BR30" s="465"/>
      <c r="BS30" s="465"/>
      <c r="BT30" s="465"/>
      <c r="BU30" s="466"/>
      <c r="BV30" s="464">
        <v>3692967</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5">
      <c r="A31" s="2"/>
      <c r="B31" s="4"/>
      <c r="DI31" s="36"/>
    </row>
    <row r="32" spans="1:113" ht="13.5" customHeight="1" x14ac:dyDescent="0.25">
      <c r="A32" s="2"/>
      <c r="B32" s="5"/>
      <c r="C32" s="475" t="s">
        <v>189</v>
      </c>
      <c r="D32" s="475"/>
      <c r="E32" s="475"/>
      <c r="F32" s="475"/>
      <c r="G32" s="475"/>
      <c r="H32" s="475"/>
      <c r="I32" s="475"/>
      <c r="J32" s="475"/>
      <c r="K32" s="475"/>
      <c r="L32" s="475"/>
      <c r="M32" s="475"/>
      <c r="N32" s="475"/>
      <c r="O32" s="475"/>
      <c r="P32" s="475"/>
      <c r="Q32" s="475"/>
      <c r="R32" s="475"/>
      <c r="S32" s="475"/>
      <c r="U32" s="370" t="s">
        <v>97</v>
      </c>
      <c r="V32" s="370"/>
      <c r="W32" s="370"/>
      <c r="X32" s="370"/>
      <c r="Y32" s="370"/>
      <c r="Z32" s="370"/>
      <c r="AA32" s="370"/>
      <c r="AB32" s="370"/>
      <c r="AC32" s="370"/>
      <c r="AD32" s="370"/>
      <c r="AE32" s="370"/>
      <c r="AF32" s="370"/>
      <c r="AG32" s="370"/>
      <c r="AH32" s="370"/>
      <c r="AI32" s="370"/>
      <c r="AJ32" s="370"/>
      <c r="AK32" s="370"/>
      <c r="AM32" s="370" t="s">
        <v>284</v>
      </c>
      <c r="AN32" s="370"/>
      <c r="AO32" s="370"/>
      <c r="AP32" s="370"/>
      <c r="AQ32" s="370"/>
      <c r="AR32" s="370"/>
      <c r="AS32" s="370"/>
      <c r="AT32" s="370"/>
      <c r="AU32" s="370"/>
      <c r="AV32" s="370"/>
      <c r="AW32" s="370"/>
      <c r="AX32" s="370"/>
      <c r="AY32" s="370"/>
      <c r="AZ32" s="370"/>
      <c r="BA32" s="370"/>
      <c r="BB32" s="370"/>
      <c r="BC32" s="370"/>
      <c r="BE32" s="370" t="s">
        <v>285</v>
      </c>
      <c r="BF32" s="370"/>
      <c r="BG32" s="370"/>
      <c r="BH32" s="370"/>
      <c r="BI32" s="370"/>
      <c r="BJ32" s="370"/>
      <c r="BK32" s="370"/>
      <c r="BL32" s="370"/>
      <c r="BM32" s="370"/>
      <c r="BN32" s="370"/>
      <c r="BO32" s="370"/>
      <c r="BP32" s="370"/>
      <c r="BQ32" s="370"/>
      <c r="BR32" s="370"/>
      <c r="BS32" s="370"/>
      <c r="BT32" s="370"/>
      <c r="BU32" s="370"/>
      <c r="BW32" s="370" t="s">
        <v>287</v>
      </c>
      <c r="BX32" s="370"/>
      <c r="BY32" s="370"/>
      <c r="BZ32" s="370"/>
      <c r="CA32" s="370"/>
      <c r="CB32" s="370"/>
      <c r="CC32" s="370"/>
      <c r="CD32" s="370"/>
      <c r="CE32" s="370"/>
      <c r="CF32" s="370"/>
      <c r="CG32" s="370"/>
      <c r="CH32" s="370"/>
      <c r="CI32" s="370"/>
      <c r="CJ32" s="370"/>
      <c r="CK32" s="370"/>
      <c r="CL32" s="370"/>
      <c r="CM32" s="370"/>
      <c r="CO32" s="370" t="s">
        <v>288</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5">
      <c r="A33" s="2"/>
      <c r="B33" s="5"/>
      <c r="C33" s="476" t="s">
        <v>60</v>
      </c>
      <c r="D33" s="476"/>
      <c r="E33" s="477" t="s">
        <v>289</v>
      </c>
      <c r="F33" s="477"/>
      <c r="G33" s="477"/>
      <c r="H33" s="477"/>
      <c r="I33" s="477"/>
      <c r="J33" s="477"/>
      <c r="K33" s="477"/>
      <c r="L33" s="477"/>
      <c r="M33" s="477"/>
      <c r="N33" s="477"/>
      <c r="O33" s="477"/>
      <c r="P33" s="477"/>
      <c r="Q33" s="477"/>
      <c r="R33" s="477"/>
      <c r="S33" s="477"/>
      <c r="T33" s="12"/>
      <c r="U33" s="476" t="s">
        <v>60</v>
      </c>
      <c r="V33" s="476"/>
      <c r="W33" s="477" t="s">
        <v>289</v>
      </c>
      <c r="X33" s="477"/>
      <c r="Y33" s="477"/>
      <c r="Z33" s="477"/>
      <c r="AA33" s="477"/>
      <c r="AB33" s="477"/>
      <c r="AC33" s="477"/>
      <c r="AD33" s="477"/>
      <c r="AE33" s="477"/>
      <c r="AF33" s="477"/>
      <c r="AG33" s="477"/>
      <c r="AH33" s="477"/>
      <c r="AI33" s="477"/>
      <c r="AJ33" s="477"/>
      <c r="AK33" s="477"/>
      <c r="AL33" s="12"/>
      <c r="AM33" s="476" t="s">
        <v>60</v>
      </c>
      <c r="AN33" s="476"/>
      <c r="AO33" s="477" t="s">
        <v>289</v>
      </c>
      <c r="AP33" s="477"/>
      <c r="AQ33" s="477"/>
      <c r="AR33" s="477"/>
      <c r="AS33" s="477"/>
      <c r="AT33" s="477"/>
      <c r="AU33" s="477"/>
      <c r="AV33" s="477"/>
      <c r="AW33" s="477"/>
      <c r="AX33" s="477"/>
      <c r="AY33" s="477"/>
      <c r="AZ33" s="477"/>
      <c r="BA33" s="477"/>
      <c r="BB33" s="477"/>
      <c r="BC33" s="477"/>
      <c r="BD33" s="8"/>
      <c r="BE33" s="477" t="s">
        <v>291</v>
      </c>
      <c r="BF33" s="477"/>
      <c r="BG33" s="477" t="s">
        <v>169</v>
      </c>
      <c r="BH33" s="477"/>
      <c r="BI33" s="477"/>
      <c r="BJ33" s="477"/>
      <c r="BK33" s="477"/>
      <c r="BL33" s="477"/>
      <c r="BM33" s="477"/>
      <c r="BN33" s="477"/>
      <c r="BO33" s="477"/>
      <c r="BP33" s="477"/>
      <c r="BQ33" s="477"/>
      <c r="BR33" s="477"/>
      <c r="BS33" s="477"/>
      <c r="BT33" s="477"/>
      <c r="BU33" s="477"/>
      <c r="BV33" s="8"/>
      <c r="BW33" s="476" t="s">
        <v>291</v>
      </c>
      <c r="BX33" s="476"/>
      <c r="BY33" s="477" t="s">
        <v>114</v>
      </c>
      <c r="BZ33" s="477"/>
      <c r="CA33" s="477"/>
      <c r="CB33" s="477"/>
      <c r="CC33" s="477"/>
      <c r="CD33" s="477"/>
      <c r="CE33" s="477"/>
      <c r="CF33" s="477"/>
      <c r="CG33" s="477"/>
      <c r="CH33" s="477"/>
      <c r="CI33" s="477"/>
      <c r="CJ33" s="477"/>
      <c r="CK33" s="477"/>
      <c r="CL33" s="477"/>
      <c r="CM33" s="477"/>
      <c r="CN33" s="12"/>
      <c r="CO33" s="476" t="s">
        <v>60</v>
      </c>
      <c r="CP33" s="476"/>
      <c r="CQ33" s="477" t="s">
        <v>292</v>
      </c>
      <c r="CR33" s="477"/>
      <c r="CS33" s="477"/>
      <c r="CT33" s="477"/>
      <c r="CU33" s="477"/>
      <c r="CV33" s="477"/>
      <c r="CW33" s="477"/>
      <c r="CX33" s="477"/>
      <c r="CY33" s="477"/>
      <c r="CZ33" s="477"/>
      <c r="DA33" s="477"/>
      <c r="DB33" s="477"/>
      <c r="DC33" s="477"/>
      <c r="DD33" s="477"/>
      <c r="DE33" s="477"/>
      <c r="DF33" s="12"/>
      <c r="DG33" s="478" t="s">
        <v>84</v>
      </c>
      <c r="DH33" s="478"/>
      <c r="DI33" s="19"/>
    </row>
    <row r="34" spans="1:113" ht="32.25" customHeight="1" x14ac:dyDescent="0.25">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4</v>
      </c>
      <c r="V34" s="479"/>
      <c r="W34" s="480" t="str">
        <f>IF('各会計、関係団体の財政状況及び健全化判断比率'!B28="","",'各会計、関係団体の財政状況及び健全化判断比率'!B28)</f>
        <v>国民健康保険特別会計</v>
      </c>
      <c r="X34" s="480"/>
      <c r="Y34" s="480"/>
      <c r="Z34" s="480"/>
      <c r="AA34" s="480"/>
      <c r="AB34" s="480"/>
      <c r="AC34" s="480"/>
      <c r="AD34" s="480"/>
      <c r="AE34" s="480"/>
      <c r="AF34" s="480"/>
      <c r="AG34" s="480"/>
      <c r="AH34" s="480"/>
      <c r="AI34" s="480"/>
      <c r="AJ34" s="480"/>
      <c r="AK34" s="480"/>
      <c r="AL34" s="2"/>
      <c r="AM34" s="479">
        <f>IF(AO34="","",MAX(C34:D43,U34:V43)+1)</f>
        <v>8</v>
      </c>
      <c r="AN34" s="479"/>
      <c r="AO34" s="480" t="str">
        <f>IF('各会計、関係団体の財政状況及び健全化判断比率'!B32="","",'各会計、関係団体の財政状況及び健全化判断比率'!B32)</f>
        <v>水道事業会計</v>
      </c>
      <c r="AP34" s="480"/>
      <c r="AQ34" s="480"/>
      <c r="AR34" s="480"/>
      <c r="AS34" s="480"/>
      <c r="AT34" s="480"/>
      <c r="AU34" s="480"/>
      <c r="AV34" s="480"/>
      <c r="AW34" s="480"/>
      <c r="AX34" s="480"/>
      <c r="AY34" s="480"/>
      <c r="AZ34" s="480"/>
      <c r="BA34" s="480"/>
      <c r="BB34" s="480"/>
      <c r="BC34" s="480"/>
      <c r="BD34" s="2"/>
      <c r="BE34" s="479">
        <f>IF(BG34="","",MAX(C34:D43,U34:V43,AM34:AN43)+1)</f>
        <v>9</v>
      </c>
      <c r="BF34" s="479"/>
      <c r="BG34" s="480" t="str">
        <f>IF('各会計、関係団体の財政状況及び健全化判断比率'!B33="","",'各会計、関係団体の財政状況及び健全化判断比率'!B33)</f>
        <v>下水道事業特別会計</v>
      </c>
      <c r="BH34" s="480"/>
      <c r="BI34" s="480"/>
      <c r="BJ34" s="480"/>
      <c r="BK34" s="480"/>
      <c r="BL34" s="480"/>
      <c r="BM34" s="480"/>
      <c r="BN34" s="480"/>
      <c r="BO34" s="480"/>
      <c r="BP34" s="480"/>
      <c r="BQ34" s="480"/>
      <c r="BR34" s="480"/>
      <c r="BS34" s="480"/>
      <c r="BT34" s="480"/>
      <c r="BU34" s="480"/>
      <c r="BV34" s="2"/>
      <c r="BW34" s="479">
        <f>IF(BY34="","",MAX(C34:D43,U34:V43,AM34:AN43,BE34:BF43)+1)</f>
        <v>10</v>
      </c>
      <c r="BX34" s="479"/>
      <c r="BY34" s="480" t="str">
        <f>IF('各会計、関係団体の財政状況及び健全化判断比率'!B68="","",'各会計、関係団体の財政状況及び健全化判断比率'!B68)</f>
        <v>さくら福祉保健事務組合【一般会計】</v>
      </c>
      <c r="BZ34" s="480"/>
      <c r="CA34" s="480"/>
      <c r="CB34" s="480"/>
      <c r="CC34" s="480"/>
      <c r="CD34" s="480"/>
      <c r="CE34" s="480"/>
      <c r="CF34" s="480"/>
      <c r="CG34" s="480"/>
      <c r="CH34" s="480"/>
      <c r="CI34" s="480"/>
      <c r="CJ34" s="480"/>
      <c r="CK34" s="480"/>
      <c r="CL34" s="480"/>
      <c r="CM34" s="480"/>
      <c r="CN34" s="2"/>
      <c r="CO34" s="479">
        <f>IF(CQ34="","",MAX(C34:D43,U34:V43,AM34:AN43,BE34:BF43,BW34:BX43)+1)</f>
        <v>20</v>
      </c>
      <c r="CP34" s="479"/>
      <c r="CQ34" s="480" t="str">
        <f>IF('各会計、関係団体の財政状況及び健全化判断比率'!BS7="","",'各会計、関係団体の財政状況及び健全化判断比率'!BS7)</f>
        <v>上川農業振興公社</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25">
      <c r="A35" s="2"/>
      <c r="B35" s="5"/>
      <c r="C35" s="479">
        <f t="shared" ref="C35:C43" si="0">IF(E35="","",C34+1)</f>
        <v>2</v>
      </c>
      <c r="D35" s="479"/>
      <c r="E35" s="480" t="str">
        <f>IF('各会計、関係団体の財政状況及び健全化判断比率'!B8="","",'各会計、関係団体の財政状況及び健全化判断比率'!B8)</f>
        <v>診療所特別会計</v>
      </c>
      <c r="F35" s="480"/>
      <c r="G35" s="480"/>
      <c r="H35" s="480"/>
      <c r="I35" s="480"/>
      <c r="J35" s="480"/>
      <c r="K35" s="480"/>
      <c r="L35" s="480"/>
      <c r="M35" s="480"/>
      <c r="N35" s="480"/>
      <c r="O35" s="480"/>
      <c r="P35" s="480"/>
      <c r="Q35" s="480"/>
      <c r="R35" s="480"/>
      <c r="S35" s="480"/>
      <c r="T35" s="2"/>
      <c r="U35" s="479">
        <f t="shared" ref="U35:U43" si="1">IF(W35="","",U34+1)</f>
        <v>5</v>
      </c>
      <c r="V35" s="479"/>
      <c r="W35" s="480" t="str">
        <f>IF('各会計、関係団体の財政状況及び健全化判断比率'!B29="","",'各会計、関係団体の財政状況及び健全化判断比率'!B29)</f>
        <v>後期高齢者医療特別会計</v>
      </c>
      <c r="X35" s="480"/>
      <c r="Y35" s="480"/>
      <c r="Z35" s="480"/>
      <c r="AA35" s="480"/>
      <c r="AB35" s="480"/>
      <c r="AC35" s="480"/>
      <c r="AD35" s="480"/>
      <c r="AE35" s="480"/>
      <c r="AF35" s="480"/>
      <c r="AG35" s="480"/>
      <c r="AH35" s="480"/>
      <c r="AI35" s="480"/>
      <c r="AJ35" s="480"/>
      <c r="AK35" s="480"/>
      <c r="AL35" s="2"/>
      <c r="AM35" s="479" t="str">
        <f t="shared" ref="AM35:AM43" si="2">IF(AO35="","",AM34+1)</f>
        <v/>
      </c>
      <c r="AN35" s="479"/>
      <c r="AO35" s="480"/>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11</v>
      </c>
      <c r="BX35" s="479"/>
      <c r="BY35" s="480" t="str">
        <f>IF('各会計、関係団体の財政状況及び健全化判断比率'!B69="","",'各会計、関係団体の財政状況及び健全化判断比率'!B69)</f>
        <v>さくら福祉保健事務組合【病院事業会計】</v>
      </c>
      <c r="BZ35" s="480"/>
      <c r="CA35" s="480"/>
      <c r="CB35" s="480"/>
      <c r="CC35" s="480"/>
      <c r="CD35" s="480"/>
      <c r="CE35" s="480"/>
      <c r="CF35" s="480"/>
      <c r="CG35" s="480"/>
      <c r="CH35" s="480"/>
      <c r="CI35" s="480"/>
      <c r="CJ35" s="480"/>
      <c r="CK35" s="480"/>
      <c r="CL35" s="480"/>
      <c r="CM35" s="480"/>
      <c r="CN35" s="2"/>
      <c r="CO35" s="479">
        <f t="shared" ref="CO35:CO43" si="5">IF(CQ35="","",CO34+1)</f>
        <v>21</v>
      </c>
      <c r="CP35" s="479"/>
      <c r="CQ35" s="480" t="str">
        <f>IF('各会計、関係団体の財政状況及び健全化判断比率'!BS8="","",'各会計、関係団体の財政状況及び健全化判断比率'!BS8)</f>
        <v>三川農業振興公社</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5">
      <c r="A36" s="2"/>
      <c r="B36" s="5"/>
      <c r="C36" s="479">
        <f t="shared" si="0"/>
        <v>3</v>
      </c>
      <c r="D36" s="479"/>
      <c r="E36" s="480" t="str">
        <f>IF('各会計、関係団体の財政状況及び健全化判断比率'!B9="","",'各会計、関係団体の財政状況及び健全化判断比率'!B9)</f>
        <v>町営スキー場事業特別会計</v>
      </c>
      <c r="F36" s="480"/>
      <c r="G36" s="480"/>
      <c r="H36" s="480"/>
      <c r="I36" s="480"/>
      <c r="J36" s="480"/>
      <c r="K36" s="480"/>
      <c r="L36" s="480"/>
      <c r="M36" s="480"/>
      <c r="N36" s="480"/>
      <c r="O36" s="480"/>
      <c r="P36" s="480"/>
      <c r="Q36" s="480"/>
      <c r="R36" s="480"/>
      <c r="S36" s="480"/>
      <c r="T36" s="2"/>
      <c r="U36" s="479">
        <f t="shared" si="1"/>
        <v>6</v>
      </c>
      <c r="V36" s="479"/>
      <c r="W36" s="480" t="str">
        <f>IF('各会計、関係団体の財政状況及び健全化判断比率'!B30="","",'各会計、関係団体の財政状況及び健全化判断比率'!B30)</f>
        <v>介護保険特別会計（保険事業勘定）</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12</v>
      </c>
      <c r="BX36" s="479"/>
      <c r="BY36" s="480" t="str">
        <f>IF('各会計、関係団体の財政状況及び健全化判断比率'!B70="","",'各会計、関係団体の財政状況及び健全化判断比率'!B70)</f>
        <v>新潟県中東福祉事務組合</v>
      </c>
      <c r="BZ36" s="480"/>
      <c r="CA36" s="480"/>
      <c r="CB36" s="480"/>
      <c r="CC36" s="480"/>
      <c r="CD36" s="480"/>
      <c r="CE36" s="480"/>
      <c r="CF36" s="480"/>
      <c r="CG36" s="480"/>
      <c r="CH36" s="480"/>
      <c r="CI36" s="480"/>
      <c r="CJ36" s="480"/>
      <c r="CK36" s="480"/>
      <c r="CL36" s="480"/>
      <c r="CM36" s="480"/>
      <c r="CN36" s="2"/>
      <c r="CO36" s="479">
        <f t="shared" si="5"/>
        <v>22</v>
      </c>
      <c r="CP36" s="479"/>
      <c r="CQ36" s="480" t="str">
        <f>IF('各会計、関係団体の財政状況及び健全化判断比率'!BS9="","",'各会計、関係団体の財政状況及び健全化判断比率'!BS9)</f>
        <v>阿賀の里</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〇</v>
      </c>
      <c r="DH36" s="481"/>
      <c r="DI36" s="19"/>
    </row>
    <row r="37" spans="1:113" ht="32.25" customHeight="1" x14ac:dyDescent="0.25">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f t="shared" si="1"/>
        <v>7</v>
      </c>
      <c r="V37" s="479"/>
      <c r="W37" s="480" t="str">
        <f>IF('各会計、関係団体の財政状況及び健全化判断比率'!B31="","",'各会計、関係団体の財政状況及び健全化判断比率'!B31)</f>
        <v>介護保険特別会計（サービス事業勘定）</v>
      </c>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13</v>
      </c>
      <c r="BX37" s="479"/>
      <c r="BY37" s="480" t="str">
        <f>IF('各会計、関係団体の財政状況及び健全化判断比率'!B71="","",'各会計、関係団体の財政状況及び健全化判断比率'!B71)</f>
        <v>五泉地域衛生施設組合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5">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14</v>
      </c>
      <c r="BX38" s="479"/>
      <c r="BY38" s="480" t="str">
        <f>IF('各会計、関係団体の財政状況及び健全化判断比率'!B72="","",'各会計、関係団体の財政状況及び健全化判断比率'!B72)</f>
        <v>新潟県市町村総合事務組合【一般会計】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5">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15</v>
      </c>
      <c r="BX39" s="479"/>
      <c r="BY39" s="480" t="str">
        <f>IF('各会計、関係団体の財政状況及び健全化判断比率'!B73="","",'各会計、関係団体の財政状況及び健全化判断比率'!B73)</f>
        <v>新潟県市町村総合事務組合【職員退職手当支給事業特別会計】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5">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16</v>
      </c>
      <c r="BX40" s="479"/>
      <c r="BY40" s="480" t="str">
        <f>IF('各会計、関係団体の財政状況及び健全化判断比率'!B74="","",'各会計、関係団体の財政状況及び健全化判断比率'!B74)</f>
        <v>新潟県市町村総合事務組合【消防団員等公務災害補償事業特別会計】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5">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17</v>
      </c>
      <c r="BX41" s="479"/>
      <c r="BY41" s="480" t="str">
        <f>IF('各会計、関係団体の財政状況及び健全化判断比率'!B75="","",'各会計、関係団体の財政状況及び健全化判断比率'!B75)</f>
        <v>新潟県市町村総合事務組合【消防賞じゅつ金等支給事業特別会計】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5">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f t="shared" si="4"/>
        <v>18</v>
      </c>
      <c r="BX42" s="479"/>
      <c r="BY42" s="480" t="str">
        <f>IF('各会計、関係団体の財政状況及び健全化判断比率'!B76="","",'各会計、関係団体の財政状況及び健全化判断比率'!B76)</f>
        <v>新潟県市町村総合事務組合【非常勤職員公務災害補償等事業特別会計】</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5">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f t="shared" si="4"/>
        <v>19</v>
      </c>
      <c r="BX43" s="479"/>
      <c r="BY43" s="480" t="str">
        <f>IF('各会計、関係団体の財政状況及び健全化判断比率'!B77="","",'各会計、関係団体の財政状況及び健全化判断比率'!B77)</f>
        <v>新潟県市町村総合事務組合【交通災害共済事業特別会計】</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5"/>
    <row r="46" spans="1:113" x14ac:dyDescent="0.25">
      <c r="B46" s="1" t="s">
        <v>293</v>
      </c>
      <c r="E46" s="482" t="s">
        <v>294</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5">
      <c r="E47" s="482" t="s">
        <v>296</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5">
      <c r="E48" s="482" t="s">
        <v>298</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5">
      <c r="E49" s="482" t="s">
        <v>299</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5">
      <c r="E50" s="482" t="s">
        <v>199</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5">
      <c r="E51" s="482" t="s">
        <v>302</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5">
      <c r="E52" s="482" t="s">
        <v>304</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5">
      <c r="E53" s="482" t="s">
        <v>305</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5"/>
    <row r="55" spans="5:113" x14ac:dyDescent="0.25"/>
    <row r="56" spans="5:113" x14ac:dyDescent="0.25"/>
  </sheetData>
  <sheetProtection algorithmName="SHA-512" hashValue="l9OdmAwaQQaagHYq6PNq4kmoziLv0pDJJ2mB9AIycKZIGhvfKelYpO1ej132mLObQC0wzBMyCeCDCdS6YP/3nQ==" saltValue="mCOj1ivC7Qq+J8PaQlRmX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5"/>
  <cols>
    <col min="1" max="1" width="6.59765625" style="46" customWidth="1"/>
    <col min="2" max="2" width="11" style="46" customWidth="1"/>
    <col min="3" max="3" width="17" style="46" customWidth="1"/>
    <col min="4" max="5" width="16.59765625" style="46" customWidth="1"/>
    <col min="6" max="15" width="15" style="46" customWidth="1"/>
    <col min="16" max="16" width="24" style="46" customWidth="1"/>
    <col min="17" max="17" width="0" style="46" hidden="1" customWidth="1"/>
    <col min="18" max="16384" width="0" style="46" hidden="1"/>
  </cols>
  <sheetData>
    <row r="1" spans="1:16" ht="16.5" customHeight="1" x14ac:dyDescent="0.25">
      <c r="A1" s="185"/>
      <c r="B1" s="185"/>
      <c r="C1" s="185"/>
      <c r="D1" s="185"/>
      <c r="E1" s="185"/>
      <c r="F1" s="185"/>
      <c r="G1" s="185"/>
      <c r="H1" s="185"/>
      <c r="I1" s="185"/>
      <c r="J1" s="185"/>
      <c r="K1" s="185"/>
      <c r="L1" s="185"/>
      <c r="M1" s="185"/>
      <c r="N1" s="185"/>
      <c r="O1" s="185"/>
      <c r="P1" s="185"/>
    </row>
    <row r="2" spans="1:16" ht="16.5" customHeight="1" x14ac:dyDescent="0.25">
      <c r="A2" s="185"/>
      <c r="B2" s="185"/>
      <c r="C2" s="185"/>
      <c r="D2" s="185"/>
      <c r="E2" s="185"/>
      <c r="F2" s="185"/>
      <c r="G2" s="185"/>
      <c r="H2" s="185"/>
      <c r="I2" s="185"/>
      <c r="J2" s="185"/>
      <c r="K2" s="185"/>
      <c r="L2" s="185"/>
      <c r="M2" s="185"/>
      <c r="N2" s="185"/>
      <c r="O2" s="185"/>
      <c r="P2" s="185"/>
    </row>
    <row r="3" spans="1:16" ht="16.5" customHeight="1" x14ac:dyDescent="0.25">
      <c r="A3" s="185"/>
      <c r="B3" s="185"/>
      <c r="C3" s="185"/>
      <c r="D3" s="185"/>
      <c r="E3" s="185"/>
      <c r="F3" s="185"/>
      <c r="G3" s="185"/>
      <c r="H3" s="185"/>
      <c r="I3" s="185"/>
      <c r="J3" s="185"/>
      <c r="K3" s="185"/>
      <c r="L3" s="185"/>
      <c r="M3" s="185"/>
      <c r="N3" s="185"/>
      <c r="O3" s="185"/>
      <c r="P3" s="185"/>
    </row>
    <row r="4" spans="1:16" ht="16.5" customHeight="1" x14ac:dyDescent="0.25">
      <c r="A4" s="185"/>
      <c r="B4" s="185"/>
      <c r="C4" s="185"/>
      <c r="D4" s="185"/>
      <c r="E4" s="185"/>
      <c r="F4" s="185"/>
      <c r="G4" s="185"/>
      <c r="H4" s="185"/>
      <c r="I4" s="185"/>
      <c r="J4" s="185"/>
      <c r="K4" s="185"/>
      <c r="L4" s="185"/>
      <c r="M4" s="185"/>
      <c r="N4" s="185"/>
      <c r="O4" s="185"/>
      <c r="P4" s="185"/>
    </row>
    <row r="5" spans="1:16" ht="16.5" customHeight="1" x14ac:dyDescent="0.25">
      <c r="A5" s="185"/>
      <c r="B5" s="185"/>
      <c r="C5" s="185"/>
      <c r="D5" s="185"/>
      <c r="E5" s="185"/>
      <c r="F5" s="185"/>
      <c r="G5" s="185"/>
      <c r="H5" s="185"/>
      <c r="I5" s="185"/>
      <c r="J5" s="185"/>
      <c r="K5" s="185"/>
      <c r="L5" s="185"/>
      <c r="M5" s="185"/>
      <c r="N5" s="185"/>
      <c r="O5" s="185"/>
      <c r="P5" s="185"/>
    </row>
    <row r="6" spans="1:16" ht="16.5" customHeight="1" x14ac:dyDescent="0.25">
      <c r="A6" s="185"/>
      <c r="B6" s="185"/>
      <c r="C6" s="185"/>
      <c r="D6" s="185"/>
      <c r="E6" s="185"/>
      <c r="F6" s="185"/>
      <c r="G6" s="185"/>
      <c r="H6" s="185"/>
      <c r="I6" s="185"/>
      <c r="J6" s="185"/>
      <c r="K6" s="185"/>
      <c r="L6" s="185"/>
      <c r="M6" s="185"/>
      <c r="N6" s="185"/>
      <c r="O6" s="185"/>
      <c r="P6" s="185"/>
    </row>
    <row r="7" spans="1:16" ht="16.5" customHeight="1" x14ac:dyDescent="0.25">
      <c r="A7" s="185"/>
      <c r="B7" s="185"/>
      <c r="C7" s="185"/>
      <c r="D7" s="185"/>
      <c r="E7" s="185"/>
      <c r="F7" s="185"/>
      <c r="G7" s="185"/>
      <c r="H7" s="185"/>
      <c r="I7" s="185"/>
      <c r="J7" s="185"/>
      <c r="K7" s="185"/>
      <c r="L7" s="185"/>
      <c r="M7" s="185"/>
      <c r="N7" s="185"/>
      <c r="O7" s="185"/>
      <c r="P7" s="185"/>
    </row>
    <row r="8" spans="1:16" ht="16.5" customHeight="1" x14ac:dyDescent="0.25">
      <c r="A8" s="185"/>
      <c r="B8" s="185"/>
      <c r="C8" s="185"/>
      <c r="D8" s="185"/>
      <c r="E8" s="185"/>
      <c r="F8" s="185"/>
      <c r="G8" s="185"/>
      <c r="H8" s="185"/>
      <c r="I8" s="185"/>
      <c r="J8" s="185"/>
      <c r="K8" s="185"/>
      <c r="L8" s="185"/>
      <c r="M8" s="185"/>
      <c r="N8" s="185"/>
      <c r="O8" s="185"/>
      <c r="P8" s="185"/>
    </row>
    <row r="9" spans="1:16" ht="16.5" customHeight="1" x14ac:dyDescent="0.25">
      <c r="A9" s="185"/>
      <c r="B9" s="185"/>
      <c r="C9" s="185"/>
      <c r="D9" s="185"/>
      <c r="E9" s="185"/>
      <c r="F9" s="185"/>
      <c r="G9" s="185"/>
      <c r="H9" s="185"/>
      <c r="I9" s="185"/>
      <c r="J9" s="185"/>
      <c r="K9" s="185"/>
      <c r="L9" s="185"/>
      <c r="M9" s="185"/>
      <c r="N9" s="185"/>
      <c r="O9" s="185"/>
      <c r="P9" s="185"/>
    </row>
    <row r="10" spans="1:16" ht="16.5" customHeight="1" x14ac:dyDescent="0.25">
      <c r="A10" s="185"/>
      <c r="B10" s="185"/>
      <c r="C10" s="185"/>
      <c r="D10" s="185"/>
      <c r="E10" s="185"/>
      <c r="F10" s="185"/>
      <c r="G10" s="185"/>
      <c r="H10" s="185"/>
      <c r="I10" s="185"/>
      <c r="J10" s="185"/>
      <c r="K10" s="185"/>
      <c r="L10" s="185"/>
      <c r="M10" s="185"/>
      <c r="N10" s="185"/>
      <c r="O10" s="185"/>
      <c r="P10" s="185"/>
    </row>
    <row r="11" spans="1:16" ht="16.5" customHeight="1" x14ac:dyDescent="0.25">
      <c r="A11" s="185"/>
      <c r="B11" s="185"/>
      <c r="C11" s="185"/>
      <c r="D11" s="185"/>
      <c r="E11" s="185"/>
      <c r="F11" s="185"/>
      <c r="G11" s="185"/>
      <c r="H11" s="185"/>
      <c r="I11" s="185"/>
      <c r="J11" s="185"/>
      <c r="K11" s="185"/>
      <c r="L11" s="185"/>
      <c r="M11" s="185"/>
      <c r="N11" s="185"/>
      <c r="O11" s="185"/>
      <c r="P11" s="185"/>
    </row>
    <row r="12" spans="1:16" ht="16.5" customHeight="1" x14ac:dyDescent="0.25">
      <c r="A12" s="185"/>
      <c r="B12" s="185"/>
      <c r="C12" s="185"/>
      <c r="D12" s="185"/>
      <c r="E12" s="185"/>
      <c r="F12" s="185"/>
      <c r="G12" s="185"/>
      <c r="H12" s="185"/>
      <c r="I12" s="185"/>
      <c r="J12" s="185"/>
      <c r="K12" s="185"/>
      <c r="L12" s="185"/>
      <c r="M12" s="185"/>
      <c r="N12" s="185"/>
      <c r="O12" s="185"/>
      <c r="P12" s="185"/>
    </row>
    <row r="13" spans="1:16" ht="16.5" customHeight="1" x14ac:dyDescent="0.25">
      <c r="A13" s="185"/>
      <c r="B13" s="185"/>
      <c r="C13" s="185"/>
      <c r="D13" s="185"/>
      <c r="E13" s="185"/>
      <c r="F13" s="185"/>
      <c r="G13" s="185"/>
      <c r="H13" s="185"/>
      <c r="I13" s="185"/>
      <c r="J13" s="185"/>
      <c r="K13" s="185"/>
      <c r="L13" s="185"/>
      <c r="M13" s="185"/>
      <c r="N13" s="185"/>
      <c r="O13" s="185"/>
      <c r="P13" s="185"/>
    </row>
    <row r="14" spans="1:16" ht="16.5" customHeight="1" x14ac:dyDescent="0.25">
      <c r="A14" s="185"/>
      <c r="B14" s="185"/>
      <c r="C14" s="185"/>
      <c r="D14" s="185"/>
      <c r="E14" s="185"/>
      <c r="F14" s="185"/>
      <c r="G14" s="185"/>
      <c r="H14" s="185"/>
      <c r="I14" s="185"/>
      <c r="J14" s="185"/>
      <c r="K14" s="185"/>
      <c r="L14" s="185"/>
      <c r="M14" s="185"/>
      <c r="N14" s="185"/>
      <c r="O14" s="185"/>
      <c r="P14" s="185"/>
    </row>
    <row r="15" spans="1:16" ht="16.5" customHeight="1" x14ac:dyDescent="0.25">
      <c r="A15" s="185"/>
      <c r="B15" s="185"/>
      <c r="C15" s="185"/>
      <c r="D15" s="185"/>
      <c r="E15" s="185"/>
      <c r="F15" s="185"/>
      <c r="G15" s="185"/>
      <c r="H15" s="185"/>
      <c r="I15" s="185"/>
      <c r="J15" s="185"/>
      <c r="K15" s="185"/>
      <c r="L15" s="185"/>
      <c r="M15" s="185"/>
      <c r="N15" s="185"/>
      <c r="O15" s="185"/>
      <c r="P15" s="185"/>
    </row>
    <row r="16" spans="1:16" ht="16.5" customHeight="1" x14ac:dyDescent="0.25">
      <c r="A16" s="185"/>
      <c r="B16" s="185"/>
      <c r="C16" s="185"/>
      <c r="D16" s="185"/>
      <c r="E16" s="185"/>
      <c r="F16" s="185"/>
      <c r="G16" s="185"/>
      <c r="H16" s="185"/>
      <c r="I16" s="185"/>
      <c r="J16" s="185"/>
      <c r="K16" s="185"/>
      <c r="L16" s="185"/>
      <c r="M16" s="185"/>
      <c r="N16" s="185"/>
      <c r="O16" s="185"/>
      <c r="P16" s="185"/>
    </row>
    <row r="17" spans="1:16" ht="16.5" customHeight="1" x14ac:dyDescent="0.25">
      <c r="A17" s="185"/>
      <c r="B17" s="185"/>
      <c r="C17" s="185"/>
      <c r="D17" s="185"/>
      <c r="E17" s="185"/>
      <c r="F17" s="185"/>
      <c r="G17" s="185"/>
      <c r="H17" s="185"/>
      <c r="I17" s="185"/>
      <c r="J17" s="185"/>
      <c r="K17" s="185"/>
      <c r="L17" s="185"/>
      <c r="M17" s="185"/>
      <c r="N17" s="185"/>
      <c r="O17" s="185"/>
      <c r="P17" s="185"/>
    </row>
    <row r="18" spans="1:16" ht="16.5" customHeight="1" x14ac:dyDescent="0.25">
      <c r="A18" s="185"/>
      <c r="B18" s="185"/>
      <c r="C18" s="185"/>
      <c r="D18" s="185"/>
      <c r="E18" s="185"/>
      <c r="F18" s="185"/>
      <c r="G18" s="185"/>
      <c r="H18" s="185"/>
      <c r="I18" s="185"/>
      <c r="J18" s="185"/>
      <c r="K18" s="185"/>
      <c r="L18" s="185"/>
      <c r="M18" s="185"/>
      <c r="N18" s="185"/>
      <c r="O18" s="185"/>
      <c r="P18" s="185"/>
    </row>
    <row r="19" spans="1:16" ht="16.5" customHeight="1" x14ac:dyDescent="0.25">
      <c r="A19" s="185"/>
      <c r="B19" s="185"/>
      <c r="C19" s="185"/>
      <c r="D19" s="185"/>
      <c r="E19" s="185"/>
      <c r="F19" s="185"/>
      <c r="G19" s="185"/>
      <c r="H19" s="185"/>
      <c r="I19" s="185"/>
      <c r="J19" s="185"/>
      <c r="K19" s="185"/>
      <c r="L19" s="185"/>
      <c r="M19" s="185"/>
      <c r="N19" s="185"/>
      <c r="O19" s="185"/>
      <c r="P19" s="185"/>
    </row>
    <row r="20" spans="1:16" ht="16.5" customHeight="1" x14ac:dyDescent="0.25">
      <c r="A20" s="185"/>
      <c r="B20" s="185"/>
      <c r="C20" s="185"/>
      <c r="D20" s="185"/>
      <c r="E20" s="185"/>
      <c r="F20" s="185"/>
      <c r="G20" s="185"/>
      <c r="H20" s="185"/>
      <c r="I20" s="185"/>
      <c r="J20" s="185"/>
      <c r="K20" s="185"/>
      <c r="L20" s="185"/>
      <c r="M20" s="185"/>
      <c r="N20" s="185"/>
      <c r="O20" s="185"/>
      <c r="P20" s="185"/>
    </row>
    <row r="21" spans="1:16" ht="16.5" customHeight="1" x14ac:dyDescent="0.25">
      <c r="A21" s="185"/>
      <c r="B21" s="185"/>
      <c r="C21" s="185"/>
      <c r="D21" s="185"/>
      <c r="E21" s="185"/>
      <c r="F21" s="185"/>
      <c r="G21" s="185"/>
      <c r="H21" s="185"/>
      <c r="I21" s="185"/>
      <c r="J21" s="185"/>
      <c r="K21" s="185"/>
      <c r="L21" s="185"/>
      <c r="M21" s="185"/>
      <c r="N21" s="185"/>
      <c r="O21" s="185"/>
      <c r="P21" s="185"/>
    </row>
    <row r="22" spans="1:16" ht="16.5" customHeight="1" x14ac:dyDescent="0.25">
      <c r="A22" s="185"/>
      <c r="B22" s="185"/>
      <c r="C22" s="185"/>
      <c r="D22" s="185"/>
      <c r="E22" s="185"/>
      <c r="F22" s="185"/>
      <c r="G22" s="185"/>
      <c r="H22" s="185"/>
      <c r="I22" s="185"/>
      <c r="J22" s="185"/>
      <c r="K22" s="185"/>
      <c r="L22" s="185"/>
      <c r="M22" s="185"/>
      <c r="N22" s="185"/>
      <c r="O22" s="185"/>
      <c r="P22" s="185"/>
    </row>
    <row r="23" spans="1:16" ht="16.5" customHeight="1" x14ac:dyDescent="0.25">
      <c r="A23" s="185"/>
      <c r="B23" s="185"/>
      <c r="C23" s="185"/>
      <c r="D23" s="185"/>
      <c r="E23" s="185"/>
      <c r="F23" s="185"/>
      <c r="G23" s="185"/>
      <c r="H23" s="185"/>
      <c r="I23" s="185"/>
      <c r="J23" s="185"/>
      <c r="K23" s="185"/>
      <c r="L23" s="185"/>
      <c r="M23" s="185"/>
      <c r="N23" s="185"/>
      <c r="O23" s="185"/>
      <c r="P23" s="185"/>
    </row>
    <row r="24" spans="1:16" ht="16.5" customHeight="1" x14ac:dyDescent="0.25">
      <c r="A24" s="185"/>
      <c r="B24" s="185"/>
      <c r="C24" s="185"/>
      <c r="D24" s="185"/>
      <c r="E24" s="185"/>
      <c r="F24" s="185"/>
      <c r="G24" s="185"/>
      <c r="H24" s="185"/>
      <c r="I24" s="185"/>
      <c r="J24" s="185"/>
      <c r="K24" s="185"/>
      <c r="L24" s="185"/>
      <c r="M24" s="185"/>
      <c r="N24" s="185"/>
      <c r="O24" s="185"/>
      <c r="P24" s="185"/>
    </row>
    <row r="25" spans="1:16" ht="16.5" customHeight="1" x14ac:dyDescent="0.25">
      <c r="A25" s="185"/>
      <c r="B25" s="185"/>
      <c r="C25" s="185"/>
      <c r="D25" s="185"/>
      <c r="E25" s="185"/>
      <c r="F25" s="185"/>
      <c r="G25" s="185"/>
      <c r="H25" s="185"/>
      <c r="I25" s="185"/>
      <c r="J25" s="185"/>
      <c r="K25" s="185"/>
      <c r="L25" s="185"/>
      <c r="M25" s="185"/>
      <c r="N25" s="185"/>
      <c r="O25" s="185"/>
      <c r="P25" s="185"/>
    </row>
    <row r="26" spans="1:16" ht="16.5" customHeight="1" x14ac:dyDescent="0.25">
      <c r="A26" s="185"/>
      <c r="B26" s="185"/>
      <c r="C26" s="185"/>
      <c r="D26" s="185"/>
      <c r="E26" s="185"/>
      <c r="F26" s="185"/>
      <c r="G26" s="185"/>
      <c r="H26" s="185"/>
      <c r="I26" s="185"/>
      <c r="J26" s="185"/>
      <c r="K26" s="185"/>
      <c r="L26" s="185"/>
      <c r="M26" s="185"/>
      <c r="N26" s="185"/>
      <c r="O26" s="185"/>
      <c r="P26" s="185"/>
    </row>
    <row r="27" spans="1:16" ht="16.5" customHeight="1" x14ac:dyDescent="0.25">
      <c r="A27" s="185"/>
      <c r="B27" s="185"/>
      <c r="C27" s="185"/>
      <c r="D27" s="185"/>
      <c r="E27" s="185"/>
      <c r="F27" s="185"/>
      <c r="G27" s="185"/>
      <c r="H27" s="185"/>
      <c r="I27" s="185"/>
      <c r="J27" s="185"/>
      <c r="K27" s="185"/>
      <c r="L27" s="185"/>
      <c r="M27" s="185"/>
      <c r="N27" s="185"/>
      <c r="O27" s="185"/>
      <c r="P27" s="185"/>
    </row>
    <row r="28" spans="1:16" ht="16.5" customHeight="1" x14ac:dyDescent="0.25">
      <c r="A28" s="185"/>
      <c r="B28" s="185"/>
      <c r="C28" s="185"/>
      <c r="D28" s="185"/>
      <c r="E28" s="185"/>
      <c r="F28" s="185"/>
      <c r="G28" s="185"/>
      <c r="H28" s="185"/>
      <c r="I28" s="185"/>
      <c r="J28" s="185"/>
      <c r="K28" s="185"/>
      <c r="L28" s="185"/>
      <c r="M28" s="185"/>
      <c r="N28" s="185"/>
      <c r="O28" s="185"/>
      <c r="P28" s="185"/>
    </row>
    <row r="29" spans="1:16" ht="16.5" customHeight="1" x14ac:dyDescent="0.25">
      <c r="A29" s="185"/>
      <c r="B29" s="185"/>
      <c r="C29" s="185"/>
      <c r="D29" s="185"/>
      <c r="E29" s="185"/>
      <c r="F29" s="185"/>
      <c r="G29" s="185"/>
      <c r="H29" s="185"/>
      <c r="I29" s="185"/>
      <c r="J29" s="185"/>
      <c r="K29" s="185"/>
      <c r="L29" s="185"/>
      <c r="M29" s="185"/>
      <c r="N29" s="185"/>
      <c r="O29" s="185"/>
      <c r="P29" s="185"/>
    </row>
    <row r="30" spans="1:16" ht="16.5" customHeight="1" x14ac:dyDescent="0.25">
      <c r="A30" s="185"/>
      <c r="B30" s="185"/>
      <c r="C30" s="185"/>
      <c r="D30" s="185"/>
      <c r="E30" s="185"/>
      <c r="F30" s="185"/>
      <c r="G30" s="185"/>
      <c r="H30" s="185"/>
      <c r="I30" s="185"/>
      <c r="J30" s="185"/>
      <c r="K30" s="185"/>
      <c r="L30" s="185"/>
      <c r="M30" s="185"/>
      <c r="N30" s="185"/>
      <c r="O30" s="185"/>
      <c r="P30" s="185"/>
    </row>
    <row r="31" spans="1:16" ht="16.5" customHeight="1" x14ac:dyDescent="0.25">
      <c r="A31" s="185"/>
      <c r="B31" s="185"/>
      <c r="C31" s="185"/>
      <c r="D31" s="185"/>
      <c r="E31" s="185"/>
      <c r="F31" s="185"/>
      <c r="G31" s="185"/>
      <c r="H31" s="185"/>
      <c r="I31" s="185"/>
      <c r="J31" s="185"/>
      <c r="K31" s="185"/>
      <c r="L31" s="185"/>
      <c r="M31" s="185"/>
      <c r="N31" s="185"/>
      <c r="O31" s="185"/>
      <c r="P31" s="185"/>
    </row>
    <row r="32" spans="1:16" ht="31.5" customHeight="1" x14ac:dyDescent="0.25">
      <c r="A32" s="185"/>
      <c r="B32" s="185"/>
      <c r="C32" s="185"/>
      <c r="D32" s="185"/>
      <c r="E32" s="185"/>
      <c r="F32" s="185"/>
      <c r="G32" s="185"/>
      <c r="H32" s="185"/>
      <c r="I32" s="185"/>
      <c r="J32" s="180" t="s">
        <v>2</v>
      </c>
      <c r="K32" s="185"/>
      <c r="L32" s="185"/>
      <c r="M32" s="185"/>
      <c r="N32" s="185"/>
      <c r="O32" s="185"/>
      <c r="P32" s="185"/>
    </row>
    <row r="33" spans="1:16" ht="39" customHeight="1" x14ac:dyDescent="0.3">
      <c r="A33" s="185"/>
      <c r="B33" s="186" t="s">
        <v>13</v>
      </c>
      <c r="C33" s="192"/>
      <c r="D33" s="192"/>
      <c r="E33" s="194" t="s">
        <v>17</v>
      </c>
      <c r="F33" s="195" t="s">
        <v>532</v>
      </c>
      <c r="G33" s="199" t="s">
        <v>533</v>
      </c>
      <c r="H33" s="199" t="s">
        <v>534</v>
      </c>
      <c r="I33" s="199" t="s">
        <v>535</v>
      </c>
      <c r="J33" s="203" t="s">
        <v>258</v>
      </c>
      <c r="K33" s="185"/>
      <c r="L33" s="185"/>
      <c r="M33" s="185"/>
      <c r="N33" s="185"/>
      <c r="O33" s="185"/>
      <c r="P33" s="185"/>
    </row>
    <row r="34" spans="1:16" ht="39" customHeight="1" x14ac:dyDescent="0.25">
      <c r="A34" s="185"/>
      <c r="B34" s="187"/>
      <c r="C34" s="1044" t="s">
        <v>269</v>
      </c>
      <c r="D34" s="1044"/>
      <c r="E34" s="1045"/>
      <c r="F34" s="196">
        <v>7.05</v>
      </c>
      <c r="G34" s="200">
        <v>5.01</v>
      </c>
      <c r="H34" s="200">
        <v>10.23</v>
      </c>
      <c r="I34" s="200">
        <v>7.27</v>
      </c>
      <c r="J34" s="204">
        <v>5.33</v>
      </c>
      <c r="K34" s="185"/>
      <c r="L34" s="185"/>
      <c r="M34" s="185"/>
      <c r="N34" s="185"/>
      <c r="O34" s="185"/>
      <c r="P34" s="185"/>
    </row>
    <row r="35" spans="1:16" ht="39" customHeight="1" x14ac:dyDescent="0.25">
      <c r="A35" s="185"/>
      <c r="B35" s="188"/>
      <c r="C35" s="1046" t="s">
        <v>46</v>
      </c>
      <c r="D35" s="1046"/>
      <c r="E35" s="1047"/>
      <c r="F35" s="197">
        <v>0</v>
      </c>
      <c r="G35" s="201">
        <v>0.05</v>
      </c>
      <c r="H35" s="201">
        <v>0.16</v>
      </c>
      <c r="I35" s="201">
        <v>0.01</v>
      </c>
      <c r="J35" s="205">
        <v>0.62</v>
      </c>
      <c r="K35" s="185"/>
      <c r="L35" s="185"/>
      <c r="M35" s="185"/>
      <c r="N35" s="185"/>
      <c r="O35" s="185"/>
      <c r="P35" s="185"/>
    </row>
    <row r="36" spans="1:16" ht="39" customHeight="1" x14ac:dyDescent="0.25">
      <c r="A36" s="185"/>
      <c r="B36" s="188"/>
      <c r="C36" s="1046" t="s">
        <v>208</v>
      </c>
      <c r="D36" s="1046"/>
      <c r="E36" s="1047"/>
      <c r="F36" s="197">
        <v>0.04</v>
      </c>
      <c r="G36" s="201">
        <v>0.13</v>
      </c>
      <c r="H36" s="201">
        <v>0.35</v>
      </c>
      <c r="I36" s="201">
        <v>0.5</v>
      </c>
      <c r="J36" s="205">
        <v>0.41</v>
      </c>
      <c r="K36" s="185"/>
      <c r="L36" s="185"/>
      <c r="M36" s="185"/>
      <c r="N36" s="185"/>
      <c r="O36" s="185"/>
      <c r="P36" s="185"/>
    </row>
    <row r="37" spans="1:16" ht="39" customHeight="1" x14ac:dyDescent="0.25">
      <c r="A37" s="185"/>
      <c r="B37" s="188"/>
      <c r="C37" s="1046" t="s">
        <v>470</v>
      </c>
      <c r="D37" s="1046"/>
      <c r="E37" s="1047"/>
      <c r="F37" s="197">
        <v>1.96</v>
      </c>
      <c r="G37" s="201">
        <v>3.3</v>
      </c>
      <c r="H37" s="201">
        <v>2.71</v>
      </c>
      <c r="I37" s="201">
        <v>0.54</v>
      </c>
      <c r="J37" s="205">
        <v>0.27</v>
      </c>
      <c r="K37" s="185"/>
      <c r="L37" s="185"/>
      <c r="M37" s="185"/>
      <c r="N37" s="185"/>
      <c r="O37" s="185"/>
      <c r="P37" s="185"/>
    </row>
    <row r="38" spans="1:16" ht="39" customHeight="1" x14ac:dyDescent="0.25">
      <c r="A38" s="185"/>
      <c r="B38" s="188"/>
      <c r="C38" s="1046" t="s">
        <v>469</v>
      </c>
      <c r="D38" s="1046"/>
      <c r="E38" s="1047"/>
      <c r="F38" s="197">
        <v>0.37</v>
      </c>
      <c r="G38" s="201">
        <v>0.36</v>
      </c>
      <c r="H38" s="201">
        <v>0.19</v>
      </c>
      <c r="I38" s="201">
        <v>0.1</v>
      </c>
      <c r="J38" s="205">
        <v>0.27</v>
      </c>
      <c r="K38" s="185"/>
      <c r="L38" s="185"/>
      <c r="M38" s="185"/>
      <c r="N38" s="185"/>
      <c r="O38" s="185"/>
      <c r="P38" s="185"/>
    </row>
    <row r="39" spans="1:16" ht="39" customHeight="1" x14ac:dyDescent="0.25">
      <c r="A39" s="185"/>
      <c r="B39" s="188"/>
      <c r="C39" s="1046" t="s">
        <v>327</v>
      </c>
      <c r="D39" s="1046"/>
      <c r="E39" s="1047"/>
      <c r="F39" s="197">
        <v>0.01</v>
      </c>
      <c r="G39" s="201">
        <v>0</v>
      </c>
      <c r="H39" s="201">
        <v>0</v>
      </c>
      <c r="I39" s="201">
        <v>0</v>
      </c>
      <c r="J39" s="205">
        <v>0</v>
      </c>
      <c r="K39" s="185"/>
      <c r="L39" s="185"/>
      <c r="M39" s="185"/>
      <c r="N39" s="185"/>
      <c r="O39" s="185"/>
      <c r="P39" s="185"/>
    </row>
    <row r="40" spans="1:16" ht="39" customHeight="1" x14ac:dyDescent="0.25">
      <c r="A40" s="185"/>
      <c r="B40" s="188"/>
      <c r="C40" s="1046" t="s">
        <v>228</v>
      </c>
      <c r="D40" s="1046"/>
      <c r="E40" s="1047"/>
      <c r="F40" s="197">
        <v>0</v>
      </c>
      <c r="G40" s="201">
        <v>0</v>
      </c>
      <c r="H40" s="201">
        <v>0</v>
      </c>
      <c r="I40" s="201">
        <v>0</v>
      </c>
      <c r="J40" s="205">
        <v>0</v>
      </c>
      <c r="K40" s="185"/>
      <c r="L40" s="185"/>
      <c r="M40" s="185"/>
      <c r="N40" s="185"/>
      <c r="O40" s="185"/>
      <c r="P40" s="185"/>
    </row>
    <row r="41" spans="1:16" ht="39" customHeight="1" x14ac:dyDescent="0.25">
      <c r="A41" s="185"/>
      <c r="B41" s="188"/>
      <c r="C41" s="1046" t="s">
        <v>466</v>
      </c>
      <c r="D41" s="1046"/>
      <c r="E41" s="1047"/>
      <c r="F41" s="197">
        <v>0</v>
      </c>
      <c r="G41" s="201">
        <v>0</v>
      </c>
      <c r="H41" s="201">
        <v>0</v>
      </c>
      <c r="I41" s="201">
        <v>0</v>
      </c>
      <c r="J41" s="205">
        <v>0</v>
      </c>
      <c r="K41" s="185"/>
      <c r="L41" s="185"/>
      <c r="M41" s="185"/>
      <c r="N41" s="185"/>
      <c r="O41" s="185"/>
      <c r="P41" s="185"/>
    </row>
    <row r="42" spans="1:16" ht="39" customHeight="1" x14ac:dyDescent="0.25">
      <c r="A42" s="185"/>
      <c r="B42" s="189"/>
      <c r="C42" s="1046" t="s">
        <v>538</v>
      </c>
      <c r="D42" s="1046"/>
      <c r="E42" s="1047"/>
      <c r="F42" s="197" t="s">
        <v>421</v>
      </c>
      <c r="G42" s="201" t="s">
        <v>202</v>
      </c>
      <c r="H42" s="201" t="s">
        <v>202</v>
      </c>
      <c r="I42" s="201" t="s">
        <v>202</v>
      </c>
      <c r="J42" s="205" t="s">
        <v>202</v>
      </c>
      <c r="K42" s="185"/>
      <c r="L42" s="185"/>
      <c r="M42" s="185"/>
      <c r="N42" s="185"/>
      <c r="O42" s="185"/>
      <c r="P42" s="185"/>
    </row>
    <row r="43" spans="1:16" ht="39" customHeight="1" x14ac:dyDescent="0.25">
      <c r="A43" s="185"/>
      <c r="B43" s="190"/>
      <c r="C43" s="1048" t="s">
        <v>493</v>
      </c>
      <c r="D43" s="1048"/>
      <c r="E43" s="1049"/>
      <c r="F43" s="198">
        <v>0</v>
      </c>
      <c r="G43" s="202">
        <v>0</v>
      </c>
      <c r="H43" s="202">
        <v>0</v>
      </c>
      <c r="I43" s="202">
        <v>0</v>
      </c>
      <c r="J43" s="206">
        <v>0</v>
      </c>
      <c r="K43" s="185"/>
      <c r="L43" s="185"/>
      <c r="M43" s="185"/>
      <c r="N43" s="185"/>
      <c r="O43" s="185"/>
      <c r="P43" s="185"/>
    </row>
    <row r="44" spans="1:16" ht="39" customHeight="1" x14ac:dyDescent="0.25">
      <c r="A44" s="185"/>
      <c r="B44" s="191"/>
      <c r="C44" s="193"/>
      <c r="D44" s="193"/>
      <c r="E44" s="193"/>
      <c r="F44" s="185"/>
      <c r="G44" s="185"/>
      <c r="H44" s="185"/>
      <c r="I44" s="185"/>
      <c r="J44" s="185"/>
      <c r="K44" s="185"/>
      <c r="L44" s="185"/>
      <c r="M44" s="185"/>
      <c r="N44" s="185"/>
      <c r="O44" s="185"/>
      <c r="P44" s="185"/>
    </row>
    <row r="45" spans="1:16" ht="16.149999999999999" x14ac:dyDescent="0.25">
      <c r="A45" s="185"/>
      <c r="B45" s="185"/>
      <c r="C45" s="185"/>
      <c r="D45" s="185"/>
      <c r="E45" s="185"/>
      <c r="F45" s="185"/>
      <c r="G45" s="185"/>
      <c r="H45" s="185"/>
      <c r="I45" s="185"/>
      <c r="J45" s="185"/>
      <c r="K45" s="185"/>
      <c r="L45" s="185"/>
      <c r="M45" s="185"/>
      <c r="N45" s="185"/>
      <c r="O45" s="185"/>
      <c r="P45" s="185"/>
    </row>
  </sheetData>
  <sheetProtection algorithmName="SHA-512" hashValue="X4Y5mnylokyExXea6GmvJLSQvzBtNDeFcsPUGULJEaDlFz4fiLP+pCidyBcs2WtcfUmliOg9ddEK8I2ZgH2BkQ==" saltValue="uQXK5CgMB0muc2jxtdMeo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5"/>
  <cols>
    <col min="1" max="1" width="6.59765625" style="46" customWidth="1"/>
    <col min="2" max="3" width="10.86328125" style="46" customWidth="1"/>
    <col min="4" max="4" width="10" style="46" customWidth="1"/>
    <col min="5" max="10" width="11" style="46" customWidth="1"/>
    <col min="11" max="15" width="13.1328125" style="46" customWidth="1"/>
    <col min="16" max="21" width="11.46484375" style="46" customWidth="1"/>
    <col min="22" max="22" width="0" style="46" hidden="1" customWidth="1"/>
    <col min="23" max="16384" width="0" style="46" hidden="1"/>
  </cols>
  <sheetData>
    <row r="1" spans="1:21" ht="13.5" customHeight="1" x14ac:dyDescent="0.25">
      <c r="A1" s="85"/>
      <c r="B1" s="85"/>
      <c r="C1" s="85"/>
      <c r="D1" s="85"/>
      <c r="E1" s="85"/>
      <c r="F1" s="85"/>
      <c r="G1" s="85"/>
      <c r="H1" s="85"/>
      <c r="I1" s="85"/>
      <c r="J1" s="85"/>
      <c r="K1" s="85"/>
      <c r="L1" s="85"/>
      <c r="M1" s="85"/>
      <c r="N1" s="85"/>
      <c r="O1" s="85"/>
      <c r="P1" s="85"/>
      <c r="Q1" s="85"/>
      <c r="R1" s="85"/>
      <c r="S1" s="85"/>
      <c r="T1" s="85"/>
      <c r="U1" s="85"/>
    </row>
    <row r="2" spans="1:21" ht="13.5" customHeight="1" x14ac:dyDescent="0.25">
      <c r="A2" s="85"/>
      <c r="B2" s="85"/>
      <c r="C2" s="85"/>
      <c r="D2" s="85"/>
      <c r="E2" s="85"/>
      <c r="F2" s="85"/>
      <c r="G2" s="85"/>
      <c r="H2" s="85"/>
      <c r="I2" s="85"/>
      <c r="J2" s="85"/>
      <c r="K2" s="85"/>
      <c r="L2" s="85"/>
      <c r="M2" s="85"/>
      <c r="N2" s="85"/>
      <c r="O2" s="85"/>
      <c r="P2" s="85"/>
      <c r="Q2" s="85"/>
      <c r="R2" s="85"/>
      <c r="S2" s="85"/>
      <c r="T2" s="85"/>
      <c r="U2" s="85"/>
    </row>
    <row r="3" spans="1:21" ht="13.5" customHeight="1" x14ac:dyDescent="0.25">
      <c r="A3" s="85"/>
      <c r="B3" s="85"/>
      <c r="C3" s="85"/>
      <c r="D3" s="85"/>
      <c r="E3" s="85"/>
      <c r="F3" s="85"/>
      <c r="G3" s="85"/>
      <c r="H3" s="85"/>
      <c r="I3" s="85"/>
      <c r="J3" s="85"/>
      <c r="K3" s="85"/>
      <c r="L3" s="85"/>
      <c r="M3" s="85"/>
      <c r="N3" s="85"/>
      <c r="O3" s="85"/>
      <c r="P3" s="85"/>
      <c r="Q3" s="85"/>
      <c r="R3" s="85"/>
      <c r="S3" s="85"/>
      <c r="T3" s="85"/>
      <c r="U3" s="85"/>
    </row>
    <row r="4" spans="1:21" ht="13.5" customHeight="1" x14ac:dyDescent="0.25">
      <c r="A4" s="85"/>
      <c r="B4" s="85"/>
      <c r="C4" s="85"/>
      <c r="D4" s="85"/>
      <c r="E4" s="85"/>
      <c r="F4" s="85"/>
      <c r="G4" s="85"/>
      <c r="H4" s="85"/>
      <c r="I4" s="85"/>
      <c r="J4" s="85"/>
      <c r="K4" s="85"/>
      <c r="L4" s="85"/>
      <c r="M4" s="85"/>
      <c r="N4" s="85"/>
      <c r="O4" s="85"/>
      <c r="P4" s="85"/>
      <c r="Q4" s="85"/>
      <c r="R4" s="85"/>
      <c r="S4" s="85"/>
      <c r="T4" s="85"/>
      <c r="U4" s="85"/>
    </row>
    <row r="5" spans="1:21" ht="13.5" customHeight="1" x14ac:dyDescent="0.25">
      <c r="A5" s="85"/>
      <c r="B5" s="85"/>
      <c r="C5" s="85"/>
      <c r="D5" s="85"/>
      <c r="E5" s="85"/>
      <c r="F5" s="85"/>
      <c r="G5" s="85"/>
      <c r="H5" s="85"/>
      <c r="I5" s="85"/>
      <c r="J5" s="85"/>
      <c r="K5" s="85"/>
      <c r="L5" s="85"/>
      <c r="M5" s="85"/>
      <c r="N5" s="85"/>
      <c r="O5" s="85"/>
      <c r="P5" s="85"/>
      <c r="Q5" s="85"/>
      <c r="R5" s="85"/>
      <c r="S5" s="85"/>
      <c r="T5" s="85"/>
      <c r="U5" s="85"/>
    </row>
    <row r="6" spans="1:21" ht="13.5" customHeight="1" x14ac:dyDescent="0.25">
      <c r="A6" s="85"/>
      <c r="B6" s="85"/>
      <c r="C6" s="85"/>
      <c r="D6" s="85"/>
      <c r="E6" s="85"/>
      <c r="F6" s="85"/>
      <c r="G6" s="85"/>
      <c r="H6" s="85"/>
      <c r="I6" s="85"/>
      <c r="J6" s="85"/>
      <c r="K6" s="85"/>
      <c r="L6" s="85"/>
      <c r="M6" s="85"/>
      <c r="N6" s="85"/>
      <c r="O6" s="85"/>
      <c r="P6" s="85"/>
      <c r="Q6" s="85"/>
      <c r="R6" s="85"/>
      <c r="S6" s="85"/>
      <c r="T6" s="85"/>
      <c r="U6" s="85"/>
    </row>
    <row r="7" spans="1:21" ht="13.5" customHeight="1" x14ac:dyDescent="0.25">
      <c r="A7" s="85"/>
      <c r="B7" s="85"/>
      <c r="C7" s="85"/>
      <c r="D7" s="85"/>
      <c r="E7" s="85"/>
      <c r="F7" s="85"/>
      <c r="G7" s="85"/>
      <c r="H7" s="85"/>
      <c r="I7" s="85"/>
      <c r="J7" s="85"/>
      <c r="K7" s="85"/>
      <c r="L7" s="85"/>
      <c r="M7" s="85"/>
      <c r="N7" s="85"/>
      <c r="O7" s="85"/>
      <c r="P7" s="85"/>
      <c r="Q7" s="85"/>
      <c r="R7" s="85"/>
      <c r="S7" s="85"/>
      <c r="T7" s="85"/>
      <c r="U7" s="85"/>
    </row>
    <row r="8" spans="1:21" ht="13.5" customHeight="1" x14ac:dyDescent="0.25">
      <c r="A8" s="85"/>
      <c r="B8" s="85"/>
      <c r="C8" s="85"/>
      <c r="D8" s="85"/>
      <c r="E8" s="85"/>
      <c r="F8" s="85"/>
      <c r="G8" s="85"/>
      <c r="H8" s="85"/>
      <c r="I8" s="85"/>
      <c r="J8" s="85"/>
      <c r="K8" s="85"/>
      <c r="L8" s="85"/>
      <c r="M8" s="85"/>
      <c r="N8" s="85"/>
      <c r="O8" s="85"/>
      <c r="P8" s="85"/>
      <c r="Q8" s="85"/>
      <c r="R8" s="85"/>
      <c r="S8" s="85"/>
      <c r="T8" s="85"/>
      <c r="U8" s="85"/>
    </row>
    <row r="9" spans="1:21" ht="13.5" customHeight="1" x14ac:dyDescent="0.25">
      <c r="A9" s="85"/>
      <c r="B9" s="85"/>
      <c r="C9" s="85"/>
      <c r="D9" s="85"/>
      <c r="E9" s="85"/>
      <c r="F9" s="85"/>
      <c r="G9" s="85"/>
      <c r="H9" s="85"/>
      <c r="I9" s="85"/>
      <c r="J9" s="85"/>
      <c r="K9" s="85"/>
      <c r="L9" s="85"/>
      <c r="M9" s="85"/>
      <c r="N9" s="85"/>
      <c r="O9" s="85"/>
      <c r="P9" s="85"/>
      <c r="Q9" s="85"/>
      <c r="R9" s="85"/>
      <c r="S9" s="85"/>
      <c r="T9" s="85"/>
      <c r="U9" s="85"/>
    </row>
    <row r="10" spans="1:21" ht="13.5" customHeight="1" x14ac:dyDescent="0.2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3">
      <c r="A44" s="85"/>
      <c r="B44" s="207" t="s">
        <v>24</v>
      </c>
      <c r="C44" s="213"/>
      <c r="D44" s="213"/>
      <c r="E44" s="221"/>
      <c r="F44" s="221"/>
      <c r="G44" s="221"/>
      <c r="H44" s="221"/>
      <c r="I44" s="221"/>
      <c r="J44" s="224" t="s">
        <v>17</v>
      </c>
      <c r="K44" s="226" t="s">
        <v>532</v>
      </c>
      <c r="L44" s="235" t="s">
        <v>533</v>
      </c>
      <c r="M44" s="235" t="s">
        <v>534</v>
      </c>
      <c r="N44" s="235" t="s">
        <v>535</v>
      </c>
      <c r="O44" s="244" t="s">
        <v>258</v>
      </c>
      <c r="P44" s="85"/>
      <c r="Q44" s="85"/>
      <c r="R44" s="85"/>
      <c r="S44" s="85"/>
      <c r="T44" s="85"/>
      <c r="U44" s="85"/>
    </row>
    <row r="45" spans="1:21" ht="30.75" customHeight="1" x14ac:dyDescent="0.25">
      <c r="A45" s="85"/>
      <c r="B45" s="1075" t="s">
        <v>26</v>
      </c>
      <c r="C45" s="1076"/>
      <c r="D45" s="216"/>
      <c r="E45" s="1050" t="s">
        <v>23</v>
      </c>
      <c r="F45" s="1050"/>
      <c r="G45" s="1050"/>
      <c r="H45" s="1050"/>
      <c r="I45" s="1050"/>
      <c r="J45" s="1051"/>
      <c r="K45" s="227">
        <v>2046</v>
      </c>
      <c r="L45" s="236">
        <v>1984</v>
      </c>
      <c r="M45" s="236">
        <v>1896</v>
      </c>
      <c r="N45" s="236">
        <v>1904</v>
      </c>
      <c r="O45" s="245">
        <v>1772</v>
      </c>
      <c r="P45" s="85"/>
      <c r="Q45" s="85"/>
      <c r="R45" s="85"/>
      <c r="S45" s="85"/>
      <c r="T45" s="85"/>
      <c r="U45" s="85"/>
    </row>
    <row r="46" spans="1:21" ht="30.75" customHeight="1" x14ac:dyDescent="0.25">
      <c r="A46" s="85"/>
      <c r="B46" s="1077"/>
      <c r="C46" s="1078"/>
      <c r="D46" s="217"/>
      <c r="E46" s="1052" t="s">
        <v>30</v>
      </c>
      <c r="F46" s="1052"/>
      <c r="G46" s="1052"/>
      <c r="H46" s="1052"/>
      <c r="I46" s="1052"/>
      <c r="J46" s="1053"/>
      <c r="K46" s="228" t="s">
        <v>202</v>
      </c>
      <c r="L46" s="237" t="s">
        <v>202</v>
      </c>
      <c r="M46" s="237" t="s">
        <v>202</v>
      </c>
      <c r="N46" s="237" t="s">
        <v>202</v>
      </c>
      <c r="O46" s="246" t="s">
        <v>202</v>
      </c>
      <c r="P46" s="85"/>
      <c r="Q46" s="85"/>
      <c r="R46" s="85"/>
      <c r="S46" s="85"/>
      <c r="T46" s="85"/>
      <c r="U46" s="85"/>
    </row>
    <row r="47" spans="1:21" ht="30.75" customHeight="1" x14ac:dyDescent="0.25">
      <c r="A47" s="85"/>
      <c r="B47" s="1077"/>
      <c r="C47" s="1078"/>
      <c r="D47" s="217"/>
      <c r="E47" s="1052" t="s">
        <v>33</v>
      </c>
      <c r="F47" s="1052"/>
      <c r="G47" s="1052"/>
      <c r="H47" s="1052"/>
      <c r="I47" s="1052"/>
      <c r="J47" s="1053"/>
      <c r="K47" s="228" t="s">
        <v>202</v>
      </c>
      <c r="L47" s="237" t="s">
        <v>202</v>
      </c>
      <c r="M47" s="237" t="s">
        <v>202</v>
      </c>
      <c r="N47" s="237" t="s">
        <v>202</v>
      </c>
      <c r="O47" s="246" t="s">
        <v>202</v>
      </c>
      <c r="P47" s="85"/>
      <c r="Q47" s="85"/>
      <c r="R47" s="85"/>
      <c r="S47" s="85"/>
      <c r="T47" s="85"/>
      <c r="U47" s="85"/>
    </row>
    <row r="48" spans="1:21" ht="30.75" customHeight="1" x14ac:dyDescent="0.25">
      <c r="A48" s="85"/>
      <c r="B48" s="1077"/>
      <c r="C48" s="1078"/>
      <c r="D48" s="217"/>
      <c r="E48" s="1052" t="s">
        <v>39</v>
      </c>
      <c r="F48" s="1052"/>
      <c r="G48" s="1052"/>
      <c r="H48" s="1052"/>
      <c r="I48" s="1052"/>
      <c r="J48" s="1053"/>
      <c r="K48" s="228">
        <v>847</v>
      </c>
      <c r="L48" s="237">
        <v>875</v>
      </c>
      <c r="M48" s="237">
        <v>852</v>
      </c>
      <c r="N48" s="237">
        <v>866</v>
      </c>
      <c r="O48" s="246">
        <v>829</v>
      </c>
      <c r="P48" s="85"/>
      <c r="Q48" s="85"/>
      <c r="R48" s="85"/>
      <c r="S48" s="85"/>
      <c r="T48" s="85"/>
      <c r="U48" s="85"/>
    </row>
    <row r="49" spans="1:21" ht="30.75" customHeight="1" x14ac:dyDescent="0.25">
      <c r="A49" s="85"/>
      <c r="B49" s="1077"/>
      <c r="C49" s="1078"/>
      <c r="D49" s="217"/>
      <c r="E49" s="1052" t="s">
        <v>0</v>
      </c>
      <c r="F49" s="1052"/>
      <c r="G49" s="1052"/>
      <c r="H49" s="1052"/>
      <c r="I49" s="1052"/>
      <c r="J49" s="1053"/>
      <c r="K49" s="228" t="s">
        <v>202</v>
      </c>
      <c r="L49" s="237" t="s">
        <v>202</v>
      </c>
      <c r="M49" s="237" t="s">
        <v>202</v>
      </c>
      <c r="N49" s="237" t="s">
        <v>202</v>
      </c>
      <c r="O49" s="246" t="s">
        <v>202</v>
      </c>
      <c r="P49" s="85"/>
      <c r="Q49" s="85"/>
      <c r="R49" s="85"/>
      <c r="S49" s="85"/>
      <c r="T49" s="85"/>
      <c r="U49" s="85"/>
    </row>
    <row r="50" spans="1:21" ht="30.75" customHeight="1" x14ac:dyDescent="0.25">
      <c r="A50" s="85"/>
      <c r="B50" s="1077"/>
      <c r="C50" s="1078"/>
      <c r="D50" s="217"/>
      <c r="E50" s="1052" t="s">
        <v>41</v>
      </c>
      <c r="F50" s="1052"/>
      <c r="G50" s="1052"/>
      <c r="H50" s="1052"/>
      <c r="I50" s="1052"/>
      <c r="J50" s="1053"/>
      <c r="K50" s="228">
        <v>1</v>
      </c>
      <c r="L50" s="237" t="s">
        <v>202</v>
      </c>
      <c r="M50" s="237" t="s">
        <v>202</v>
      </c>
      <c r="N50" s="237" t="s">
        <v>202</v>
      </c>
      <c r="O50" s="246" t="s">
        <v>202</v>
      </c>
      <c r="P50" s="85"/>
      <c r="Q50" s="85"/>
      <c r="R50" s="85"/>
      <c r="S50" s="85"/>
      <c r="T50" s="85"/>
      <c r="U50" s="85"/>
    </row>
    <row r="51" spans="1:21" ht="30.75" customHeight="1" x14ac:dyDescent="0.25">
      <c r="A51" s="85"/>
      <c r="B51" s="1079"/>
      <c r="C51" s="1080"/>
      <c r="D51" s="218"/>
      <c r="E51" s="1052" t="s">
        <v>45</v>
      </c>
      <c r="F51" s="1052"/>
      <c r="G51" s="1052"/>
      <c r="H51" s="1052"/>
      <c r="I51" s="1052"/>
      <c r="J51" s="1053"/>
      <c r="K51" s="228">
        <v>2</v>
      </c>
      <c r="L51" s="237">
        <v>2</v>
      </c>
      <c r="M51" s="237">
        <v>1</v>
      </c>
      <c r="N51" s="237">
        <v>1</v>
      </c>
      <c r="O51" s="246">
        <v>1</v>
      </c>
      <c r="P51" s="85"/>
      <c r="Q51" s="85"/>
      <c r="R51" s="85"/>
      <c r="S51" s="85"/>
      <c r="T51" s="85"/>
      <c r="U51" s="85"/>
    </row>
    <row r="52" spans="1:21" ht="30.75" customHeight="1" x14ac:dyDescent="0.25">
      <c r="A52" s="85"/>
      <c r="B52" s="1054" t="s">
        <v>48</v>
      </c>
      <c r="C52" s="1055"/>
      <c r="D52" s="218"/>
      <c r="E52" s="1052" t="s">
        <v>49</v>
      </c>
      <c r="F52" s="1052"/>
      <c r="G52" s="1052"/>
      <c r="H52" s="1052"/>
      <c r="I52" s="1052"/>
      <c r="J52" s="1053"/>
      <c r="K52" s="228">
        <v>2126</v>
      </c>
      <c r="L52" s="237">
        <v>2092</v>
      </c>
      <c r="M52" s="237">
        <v>1993</v>
      </c>
      <c r="N52" s="237">
        <v>2048</v>
      </c>
      <c r="O52" s="246">
        <v>1810</v>
      </c>
      <c r="P52" s="85"/>
      <c r="Q52" s="85"/>
      <c r="R52" s="85"/>
      <c r="S52" s="85"/>
      <c r="T52" s="85"/>
      <c r="U52" s="85"/>
    </row>
    <row r="53" spans="1:21" ht="30.75" customHeight="1" x14ac:dyDescent="0.25">
      <c r="A53" s="85"/>
      <c r="B53" s="1056" t="s">
        <v>50</v>
      </c>
      <c r="C53" s="1057"/>
      <c r="D53" s="219"/>
      <c r="E53" s="1058" t="s">
        <v>53</v>
      </c>
      <c r="F53" s="1058"/>
      <c r="G53" s="1058"/>
      <c r="H53" s="1058"/>
      <c r="I53" s="1058"/>
      <c r="J53" s="1059"/>
      <c r="K53" s="229">
        <v>770</v>
      </c>
      <c r="L53" s="238">
        <v>769</v>
      </c>
      <c r="M53" s="238">
        <v>756</v>
      </c>
      <c r="N53" s="238">
        <v>723</v>
      </c>
      <c r="O53" s="247">
        <v>792</v>
      </c>
      <c r="P53" s="85"/>
      <c r="Q53" s="85"/>
      <c r="R53" s="85"/>
      <c r="S53" s="85"/>
      <c r="T53" s="85"/>
      <c r="U53" s="85"/>
    </row>
    <row r="54" spans="1:21" ht="24" customHeight="1" x14ac:dyDescent="0.3">
      <c r="A54" s="85"/>
      <c r="B54" s="208" t="s">
        <v>58</v>
      </c>
      <c r="C54" s="85"/>
      <c r="D54" s="85"/>
      <c r="E54" s="85"/>
      <c r="F54" s="85"/>
      <c r="G54" s="85"/>
      <c r="H54" s="85"/>
      <c r="I54" s="85"/>
      <c r="J54" s="85"/>
      <c r="K54" s="85"/>
      <c r="L54" s="85"/>
      <c r="M54" s="85"/>
      <c r="N54" s="85"/>
      <c r="O54" s="85"/>
      <c r="P54" s="85"/>
      <c r="Q54" s="85"/>
      <c r="R54" s="85"/>
      <c r="S54" s="85"/>
      <c r="T54" s="85"/>
      <c r="U54" s="85"/>
    </row>
    <row r="55" spans="1:21" ht="24" customHeight="1" x14ac:dyDescent="0.3">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3">
      <c r="A56" s="85"/>
      <c r="B56" s="209" t="s">
        <v>5</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3">
      <c r="A57" s="85"/>
      <c r="B57" s="210"/>
      <c r="C57" s="215"/>
      <c r="D57" s="215"/>
      <c r="E57" s="222"/>
      <c r="F57" s="222"/>
      <c r="G57" s="222"/>
      <c r="H57" s="222"/>
      <c r="I57" s="222"/>
      <c r="J57" s="225" t="s">
        <v>17</v>
      </c>
      <c r="K57" s="231" t="s">
        <v>532</v>
      </c>
      <c r="L57" s="239" t="s">
        <v>533</v>
      </c>
      <c r="M57" s="239" t="s">
        <v>534</v>
      </c>
      <c r="N57" s="239" t="s">
        <v>535</v>
      </c>
      <c r="O57" s="249" t="s">
        <v>258</v>
      </c>
      <c r="P57" s="85"/>
      <c r="Q57" s="85"/>
      <c r="R57" s="85"/>
      <c r="S57" s="85"/>
      <c r="T57" s="85"/>
      <c r="U57" s="85"/>
    </row>
    <row r="58" spans="1:21" ht="31.5" customHeight="1" x14ac:dyDescent="0.25">
      <c r="B58" s="1069" t="s">
        <v>64</v>
      </c>
      <c r="C58" s="1070"/>
      <c r="D58" s="1060" t="s">
        <v>67</v>
      </c>
      <c r="E58" s="1061"/>
      <c r="F58" s="1061"/>
      <c r="G58" s="1061"/>
      <c r="H58" s="1061"/>
      <c r="I58" s="1061"/>
      <c r="J58" s="1062"/>
      <c r="K58" s="232"/>
      <c r="L58" s="240"/>
      <c r="M58" s="240"/>
      <c r="N58" s="240"/>
      <c r="O58" s="250"/>
    </row>
    <row r="59" spans="1:21" ht="31.5" customHeight="1" x14ac:dyDescent="0.25">
      <c r="B59" s="1071"/>
      <c r="C59" s="1072"/>
      <c r="D59" s="1063" t="s">
        <v>12</v>
      </c>
      <c r="E59" s="1064"/>
      <c r="F59" s="1064"/>
      <c r="G59" s="1064"/>
      <c r="H59" s="1064"/>
      <c r="I59" s="1064"/>
      <c r="J59" s="1065"/>
      <c r="K59" s="233"/>
      <c r="L59" s="241"/>
      <c r="M59" s="241"/>
      <c r="N59" s="241"/>
      <c r="O59" s="251"/>
    </row>
    <row r="60" spans="1:21" ht="31.5" customHeight="1" x14ac:dyDescent="0.25">
      <c r="B60" s="1073"/>
      <c r="C60" s="1074"/>
      <c r="D60" s="1066" t="s">
        <v>69</v>
      </c>
      <c r="E60" s="1067"/>
      <c r="F60" s="1067"/>
      <c r="G60" s="1067"/>
      <c r="H60" s="1067"/>
      <c r="I60" s="1067"/>
      <c r="J60" s="1068"/>
      <c r="K60" s="234"/>
      <c r="L60" s="242"/>
      <c r="M60" s="242"/>
      <c r="N60" s="242"/>
      <c r="O60" s="252"/>
    </row>
    <row r="61" spans="1:21" ht="24" customHeight="1" x14ac:dyDescent="0.25">
      <c r="B61" s="211"/>
      <c r="C61" s="211"/>
      <c r="D61" s="220" t="s">
        <v>47</v>
      </c>
      <c r="E61" s="223"/>
      <c r="F61" s="223"/>
      <c r="G61" s="223"/>
      <c r="H61" s="223"/>
      <c r="I61" s="223"/>
      <c r="J61" s="223"/>
      <c r="K61" s="223"/>
      <c r="L61" s="223"/>
      <c r="M61" s="223"/>
      <c r="N61" s="223"/>
      <c r="O61" s="223"/>
    </row>
    <row r="62" spans="1:21" ht="24" customHeight="1" x14ac:dyDescent="0.25">
      <c r="B62" s="212"/>
      <c r="C62" s="212"/>
      <c r="D62" s="220" t="s">
        <v>40</v>
      </c>
      <c r="E62" s="223"/>
      <c r="F62" s="223"/>
      <c r="G62" s="223"/>
      <c r="H62" s="223"/>
      <c r="I62" s="223"/>
      <c r="J62" s="223"/>
      <c r="K62" s="223"/>
      <c r="L62" s="223"/>
      <c r="M62" s="223"/>
      <c r="N62" s="223"/>
      <c r="O62" s="223"/>
    </row>
    <row r="63" spans="1:21" ht="24" customHeight="1" x14ac:dyDescent="0.3">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3">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J4ZIzxX9MMAmzycNsXTlPhX54dWwHQx8u5+8f4TVvReMTB3IC23a0KFDuz1XJfi/jLazswT7EHwDD44HkzoTsQ==" saltValue="J6LHs/IEmom8OPG6/ivAn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5"/>
  <cols>
    <col min="1" max="1" width="6.59765625" style="46" customWidth="1"/>
    <col min="2" max="3" width="12.59765625" style="46" customWidth="1"/>
    <col min="4" max="4" width="11.59765625" style="46" customWidth="1"/>
    <col min="5" max="8" width="10.3984375" style="46" customWidth="1"/>
    <col min="9" max="13" width="16.3984375" style="46" customWidth="1"/>
    <col min="14" max="19" width="12.59765625" style="46" customWidth="1"/>
    <col min="20" max="20" width="0" style="46" hidden="1" customWidth="1"/>
    <col min="21" max="16384" width="0" style="4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x14ac:dyDescent="0.25">
      <c r="M39" s="243" t="s">
        <v>20</v>
      </c>
    </row>
    <row r="40" spans="2:13" ht="27.75" customHeight="1" x14ac:dyDescent="0.3">
      <c r="B40" s="207" t="s">
        <v>24</v>
      </c>
      <c r="C40" s="213"/>
      <c r="D40" s="213"/>
      <c r="E40" s="221"/>
      <c r="F40" s="221"/>
      <c r="G40" s="221"/>
      <c r="H40" s="224" t="s">
        <v>17</v>
      </c>
      <c r="I40" s="226" t="s">
        <v>532</v>
      </c>
      <c r="J40" s="235" t="s">
        <v>533</v>
      </c>
      <c r="K40" s="235" t="s">
        <v>534</v>
      </c>
      <c r="L40" s="235" t="s">
        <v>535</v>
      </c>
      <c r="M40" s="264" t="s">
        <v>258</v>
      </c>
    </row>
    <row r="41" spans="2:13" ht="27.75" customHeight="1" x14ac:dyDescent="0.25">
      <c r="B41" s="1075" t="s">
        <v>35</v>
      </c>
      <c r="C41" s="1076"/>
      <c r="D41" s="216"/>
      <c r="E41" s="1081" t="s">
        <v>55</v>
      </c>
      <c r="F41" s="1081"/>
      <c r="G41" s="1081"/>
      <c r="H41" s="1082"/>
      <c r="I41" s="257">
        <v>15437</v>
      </c>
      <c r="J41" s="261">
        <v>14396</v>
      </c>
      <c r="K41" s="261">
        <v>13684</v>
      </c>
      <c r="L41" s="261">
        <v>12693</v>
      </c>
      <c r="M41" s="265">
        <v>12726</v>
      </c>
    </row>
    <row r="42" spans="2:13" ht="27.75" customHeight="1" x14ac:dyDescent="0.25">
      <c r="B42" s="1077"/>
      <c r="C42" s="1078"/>
      <c r="D42" s="217"/>
      <c r="E42" s="1083" t="s">
        <v>75</v>
      </c>
      <c r="F42" s="1083"/>
      <c r="G42" s="1083"/>
      <c r="H42" s="1084"/>
      <c r="I42" s="258" t="s">
        <v>202</v>
      </c>
      <c r="J42" s="262" t="s">
        <v>202</v>
      </c>
      <c r="K42" s="262" t="s">
        <v>202</v>
      </c>
      <c r="L42" s="262" t="s">
        <v>202</v>
      </c>
      <c r="M42" s="266" t="s">
        <v>202</v>
      </c>
    </row>
    <row r="43" spans="2:13" ht="27.75" customHeight="1" x14ac:dyDescent="0.25">
      <c r="B43" s="1077"/>
      <c r="C43" s="1078"/>
      <c r="D43" s="217"/>
      <c r="E43" s="1083" t="s">
        <v>77</v>
      </c>
      <c r="F43" s="1083"/>
      <c r="G43" s="1083"/>
      <c r="H43" s="1084"/>
      <c r="I43" s="258">
        <v>7333</v>
      </c>
      <c r="J43" s="262">
        <v>7033</v>
      </c>
      <c r="K43" s="262">
        <v>6494</v>
      </c>
      <c r="L43" s="262">
        <v>5900</v>
      </c>
      <c r="M43" s="266">
        <v>5269</v>
      </c>
    </row>
    <row r="44" spans="2:13" ht="27.75" customHeight="1" x14ac:dyDescent="0.25">
      <c r="B44" s="1077"/>
      <c r="C44" s="1078"/>
      <c r="D44" s="217"/>
      <c r="E44" s="1083" t="s">
        <v>79</v>
      </c>
      <c r="F44" s="1083"/>
      <c r="G44" s="1083"/>
      <c r="H44" s="1084"/>
      <c r="I44" s="258">
        <v>6</v>
      </c>
      <c r="J44" s="262">
        <v>6</v>
      </c>
      <c r="K44" s="262">
        <v>36</v>
      </c>
      <c r="L44" s="262">
        <v>34</v>
      </c>
      <c r="M44" s="266">
        <v>32</v>
      </c>
    </row>
    <row r="45" spans="2:13" ht="27.75" customHeight="1" x14ac:dyDescent="0.25">
      <c r="B45" s="1077"/>
      <c r="C45" s="1078"/>
      <c r="D45" s="217"/>
      <c r="E45" s="1083" t="s">
        <v>81</v>
      </c>
      <c r="F45" s="1083"/>
      <c r="G45" s="1083"/>
      <c r="H45" s="1084"/>
      <c r="I45" s="258">
        <v>2701</v>
      </c>
      <c r="J45" s="262">
        <v>2483</v>
      </c>
      <c r="K45" s="262">
        <v>2460</v>
      </c>
      <c r="L45" s="262">
        <v>2532</v>
      </c>
      <c r="M45" s="266">
        <v>2452</v>
      </c>
    </row>
    <row r="46" spans="2:13" ht="27.75" customHeight="1" x14ac:dyDescent="0.25">
      <c r="B46" s="1077"/>
      <c r="C46" s="1078"/>
      <c r="D46" s="218"/>
      <c r="E46" s="1083" t="s">
        <v>80</v>
      </c>
      <c r="F46" s="1083"/>
      <c r="G46" s="1083"/>
      <c r="H46" s="1084"/>
      <c r="I46" s="258">
        <v>108</v>
      </c>
      <c r="J46" s="262">
        <v>106</v>
      </c>
      <c r="K46" s="262">
        <v>106</v>
      </c>
      <c r="L46" s="262">
        <v>106</v>
      </c>
      <c r="M46" s="266">
        <v>95</v>
      </c>
    </row>
    <row r="47" spans="2:13" ht="27.75" customHeight="1" x14ac:dyDescent="0.25">
      <c r="B47" s="1077"/>
      <c r="C47" s="1078"/>
      <c r="D47" s="254"/>
      <c r="E47" s="1085" t="s">
        <v>83</v>
      </c>
      <c r="F47" s="1086"/>
      <c r="G47" s="1086"/>
      <c r="H47" s="1087"/>
      <c r="I47" s="258" t="s">
        <v>202</v>
      </c>
      <c r="J47" s="262" t="s">
        <v>202</v>
      </c>
      <c r="K47" s="262" t="s">
        <v>202</v>
      </c>
      <c r="L47" s="262" t="s">
        <v>202</v>
      </c>
      <c r="M47" s="266" t="s">
        <v>202</v>
      </c>
    </row>
    <row r="48" spans="2:13" ht="27.75" customHeight="1" x14ac:dyDescent="0.25">
      <c r="B48" s="1077"/>
      <c r="C48" s="1078"/>
      <c r="D48" s="217"/>
      <c r="E48" s="1083" t="s">
        <v>87</v>
      </c>
      <c r="F48" s="1083"/>
      <c r="G48" s="1083"/>
      <c r="H48" s="1084"/>
      <c r="I48" s="258" t="s">
        <v>202</v>
      </c>
      <c r="J48" s="262" t="s">
        <v>202</v>
      </c>
      <c r="K48" s="262" t="s">
        <v>202</v>
      </c>
      <c r="L48" s="262" t="s">
        <v>202</v>
      </c>
      <c r="M48" s="266" t="s">
        <v>202</v>
      </c>
    </row>
    <row r="49" spans="2:13" ht="27.75" customHeight="1" x14ac:dyDescent="0.25">
      <c r="B49" s="1079"/>
      <c r="C49" s="1080"/>
      <c r="D49" s="217"/>
      <c r="E49" s="1083" t="s">
        <v>93</v>
      </c>
      <c r="F49" s="1083"/>
      <c r="G49" s="1083"/>
      <c r="H49" s="1084"/>
      <c r="I49" s="258" t="s">
        <v>202</v>
      </c>
      <c r="J49" s="262" t="s">
        <v>202</v>
      </c>
      <c r="K49" s="262" t="s">
        <v>202</v>
      </c>
      <c r="L49" s="262" t="s">
        <v>202</v>
      </c>
      <c r="M49" s="266" t="s">
        <v>202</v>
      </c>
    </row>
    <row r="50" spans="2:13" ht="27.75" customHeight="1" x14ac:dyDescent="0.25">
      <c r="B50" s="1090" t="s">
        <v>96</v>
      </c>
      <c r="C50" s="1091"/>
      <c r="D50" s="255"/>
      <c r="E50" s="1083" t="s">
        <v>98</v>
      </c>
      <c r="F50" s="1083"/>
      <c r="G50" s="1083"/>
      <c r="H50" s="1084"/>
      <c r="I50" s="258">
        <v>3561</v>
      </c>
      <c r="J50" s="262">
        <v>3462</v>
      </c>
      <c r="K50" s="262">
        <v>4022</v>
      </c>
      <c r="L50" s="262">
        <v>4481</v>
      </c>
      <c r="M50" s="266">
        <v>4739</v>
      </c>
    </row>
    <row r="51" spans="2:13" ht="27.75" customHeight="1" x14ac:dyDescent="0.25">
      <c r="B51" s="1077"/>
      <c r="C51" s="1078"/>
      <c r="D51" s="217"/>
      <c r="E51" s="1083" t="s">
        <v>101</v>
      </c>
      <c r="F51" s="1083"/>
      <c r="G51" s="1083"/>
      <c r="H51" s="1084"/>
      <c r="I51" s="258">
        <v>279</v>
      </c>
      <c r="J51" s="262">
        <v>255</v>
      </c>
      <c r="K51" s="262">
        <v>234</v>
      </c>
      <c r="L51" s="262">
        <v>211</v>
      </c>
      <c r="M51" s="266">
        <v>194</v>
      </c>
    </row>
    <row r="52" spans="2:13" ht="27.75" customHeight="1" x14ac:dyDescent="0.25">
      <c r="B52" s="1079"/>
      <c r="C52" s="1080"/>
      <c r="D52" s="217"/>
      <c r="E52" s="1083" t="s">
        <v>43</v>
      </c>
      <c r="F52" s="1083"/>
      <c r="G52" s="1083"/>
      <c r="H52" s="1084"/>
      <c r="I52" s="258">
        <v>15653</v>
      </c>
      <c r="J52" s="262">
        <v>14469</v>
      </c>
      <c r="K52" s="262">
        <v>13496</v>
      </c>
      <c r="L52" s="262">
        <v>12251</v>
      </c>
      <c r="M52" s="266">
        <v>11798</v>
      </c>
    </row>
    <row r="53" spans="2:13" ht="27.75" customHeight="1" x14ac:dyDescent="0.25">
      <c r="B53" s="1056" t="s">
        <v>50</v>
      </c>
      <c r="C53" s="1057"/>
      <c r="D53" s="219"/>
      <c r="E53" s="1088" t="s">
        <v>103</v>
      </c>
      <c r="F53" s="1088"/>
      <c r="G53" s="1088"/>
      <c r="H53" s="1089"/>
      <c r="I53" s="259">
        <v>6093</v>
      </c>
      <c r="J53" s="263">
        <v>5839</v>
      </c>
      <c r="K53" s="263">
        <v>5028</v>
      </c>
      <c r="L53" s="263">
        <v>4322</v>
      </c>
      <c r="M53" s="267">
        <v>3842</v>
      </c>
    </row>
    <row r="54" spans="2:13" ht="27.75" customHeight="1" x14ac:dyDescent="0.3">
      <c r="B54" s="253"/>
      <c r="C54" s="191"/>
      <c r="D54" s="191"/>
      <c r="E54" s="256"/>
      <c r="F54" s="256"/>
      <c r="G54" s="256"/>
      <c r="H54" s="256"/>
      <c r="I54" s="260"/>
      <c r="J54" s="260"/>
      <c r="K54" s="260"/>
      <c r="L54" s="260"/>
      <c r="M54" s="260"/>
    </row>
    <row r="55" spans="2:13" ht="12.75" x14ac:dyDescent="0.25"/>
  </sheetData>
  <sheetProtection algorithmName="SHA-512" hashValue="Pxp7snfFEEHt7YDPMg89LMS4/GH2V4G4I0imcI4t1G8my8b6Jx0ZlTzMPIZIUexr59gZ2yI22fIQMLPXIxh6+Q==" saltValue="GPmMEKYlTfCrKzFLbSKP5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25"/>
  <cols>
    <col min="1" max="1" width="8.265625" style="46" customWidth="1"/>
    <col min="2" max="2" width="16.3984375" style="46" customWidth="1"/>
    <col min="3" max="5" width="26.265625" style="46" customWidth="1"/>
    <col min="6" max="8" width="24.265625" style="46" customWidth="1"/>
    <col min="9" max="14" width="26" style="46" customWidth="1"/>
    <col min="15" max="15" width="6.1328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x14ac:dyDescent="0.35">
      <c r="B53" s="85"/>
      <c r="C53" s="85"/>
      <c r="D53" s="85"/>
      <c r="E53" s="85"/>
      <c r="F53" s="85"/>
      <c r="G53" s="85"/>
      <c r="H53" s="283" t="s">
        <v>99</v>
      </c>
    </row>
    <row r="54" spans="2:8" ht="29.25" customHeight="1" x14ac:dyDescent="0.35">
      <c r="B54" s="268" t="s">
        <v>8</v>
      </c>
      <c r="C54" s="274"/>
      <c r="D54" s="274"/>
      <c r="E54" s="275" t="s">
        <v>17</v>
      </c>
      <c r="F54" s="276" t="s">
        <v>534</v>
      </c>
      <c r="G54" s="276" t="s">
        <v>535</v>
      </c>
      <c r="H54" s="284" t="s">
        <v>258</v>
      </c>
    </row>
    <row r="55" spans="2:8" ht="52.5" customHeight="1" x14ac:dyDescent="0.25">
      <c r="B55" s="269"/>
      <c r="C55" s="1092" t="s">
        <v>107</v>
      </c>
      <c r="D55" s="1092"/>
      <c r="E55" s="1093"/>
      <c r="F55" s="277">
        <v>2361</v>
      </c>
      <c r="G55" s="277">
        <v>2569</v>
      </c>
      <c r="H55" s="285">
        <v>2679</v>
      </c>
    </row>
    <row r="56" spans="2:8" ht="52.5" customHeight="1" x14ac:dyDescent="0.25">
      <c r="B56" s="270"/>
      <c r="C56" s="1094" t="s">
        <v>110</v>
      </c>
      <c r="D56" s="1094"/>
      <c r="E56" s="1095"/>
      <c r="F56" s="278">
        <v>631</v>
      </c>
      <c r="G56" s="278">
        <v>632</v>
      </c>
      <c r="H56" s="286">
        <v>668</v>
      </c>
    </row>
    <row r="57" spans="2:8" ht="53.25" customHeight="1" x14ac:dyDescent="0.25">
      <c r="B57" s="270"/>
      <c r="C57" s="1096" t="s">
        <v>72</v>
      </c>
      <c r="D57" s="1096"/>
      <c r="E57" s="1097"/>
      <c r="F57" s="279">
        <v>3451</v>
      </c>
      <c r="G57" s="279">
        <v>3693</v>
      </c>
      <c r="H57" s="287">
        <v>3674</v>
      </c>
    </row>
    <row r="58" spans="2:8" ht="45.75" customHeight="1" x14ac:dyDescent="0.25">
      <c r="B58" s="271"/>
      <c r="C58" s="1098" t="s">
        <v>174</v>
      </c>
      <c r="D58" s="1099"/>
      <c r="E58" s="1100"/>
      <c r="F58" s="280">
        <v>0</v>
      </c>
      <c r="G58" s="280">
        <v>2019</v>
      </c>
      <c r="H58" s="288">
        <v>2123</v>
      </c>
    </row>
    <row r="59" spans="2:8" ht="45.75" customHeight="1" x14ac:dyDescent="0.25">
      <c r="B59" s="271"/>
      <c r="C59" s="1098" t="s">
        <v>381</v>
      </c>
      <c r="D59" s="1099"/>
      <c r="E59" s="1100"/>
      <c r="F59" s="280">
        <v>460</v>
      </c>
      <c r="G59" s="280">
        <v>660</v>
      </c>
      <c r="H59" s="288">
        <v>760</v>
      </c>
    </row>
    <row r="60" spans="2:8" ht="45.75" customHeight="1" x14ac:dyDescent="0.25">
      <c r="B60" s="271"/>
      <c r="C60" s="1098" t="s">
        <v>548</v>
      </c>
      <c r="D60" s="1099"/>
      <c r="E60" s="1100"/>
      <c r="F60" s="280">
        <v>1023</v>
      </c>
      <c r="G60" s="280">
        <v>823</v>
      </c>
      <c r="H60" s="288">
        <v>623</v>
      </c>
    </row>
    <row r="61" spans="2:8" ht="45.75" customHeight="1" x14ac:dyDescent="0.25">
      <c r="B61" s="271"/>
      <c r="C61" s="1098" t="s">
        <v>549</v>
      </c>
      <c r="D61" s="1099"/>
      <c r="E61" s="1100"/>
      <c r="F61" s="280">
        <v>52</v>
      </c>
      <c r="G61" s="280">
        <v>55</v>
      </c>
      <c r="H61" s="288">
        <v>50</v>
      </c>
    </row>
    <row r="62" spans="2:8" ht="45.75" customHeight="1" x14ac:dyDescent="0.25">
      <c r="B62" s="272"/>
      <c r="C62" s="1101" t="s">
        <v>550</v>
      </c>
      <c r="D62" s="1102"/>
      <c r="E62" s="1103"/>
      <c r="F62" s="281">
        <v>0</v>
      </c>
      <c r="G62" s="281">
        <v>50</v>
      </c>
      <c r="H62" s="289">
        <v>39</v>
      </c>
    </row>
    <row r="63" spans="2:8" ht="52.5" customHeight="1" x14ac:dyDescent="0.25">
      <c r="B63" s="273"/>
      <c r="C63" s="1104" t="s">
        <v>112</v>
      </c>
      <c r="D63" s="1104"/>
      <c r="E63" s="1105"/>
      <c r="F63" s="282">
        <v>6443</v>
      </c>
      <c r="G63" s="282">
        <v>6894</v>
      </c>
      <c r="H63" s="290">
        <v>7021</v>
      </c>
    </row>
    <row r="64" spans="2:8" ht="12.75" x14ac:dyDescent="0.25"/>
  </sheetData>
  <sheetProtection algorithmName="SHA-512" hashValue="n5L9gKQZZfyZ2xZdp+MFn9R9c8IdMlfaHnImz4Idpd/sNnIlK/74VP2CQYtKzs1Zg6XW95QatqVeY4wjSep2VA==" saltValue="Y+U3ZAlmyiCsT93ZsXGmp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291" customWidth="1"/>
    <col min="2" max="8" width="13.3984375" style="291" customWidth="1"/>
    <col min="9" max="16384" width="11.1328125" style="291"/>
  </cols>
  <sheetData>
    <row r="1" spans="1:8" x14ac:dyDescent="0.25">
      <c r="A1" s="96"/>
      <c r="B1" s="102"/>
      <c r="C1" s="106"/>
      <c r="D1" s="112"/>
      <c r="E1" s="122"/>
      <c r="F1" s="122"/>
      <c r="G1" s="122"/>
      <c r="H1" s="156"/>
    </row>
    <row r="2" spans="1:8" x14ac:dyDescent="0.25">
      <c r="A2" s="97"/>
      <c r="B2" s="103"/>
      <c r="C2" s="298"/>
      <c r="D2" s="113" t="s">
        <v>85</v>
      </c>
      <c r="E2" s="123"/>
      <c r="F2" s="306" t="s">
        <v>531</v>
      </c>
      <c r="G2" s="147"/>
      <c r="H2" s="157"/>
    </row>
    <row r="3" spans="1:8" x14ac:dyDescent="0.25">
      <c r="A3" s="113" t="s">
        <v>527</v>
      </c>
      <c r="B3" s="105"/>
      <c r="C3" s="299"/>
      <c r="D3" s="302">
        <v>143138</v>
      </c>
      <c r="E3" s="304"/>
      <c r="F3" s="307">
        <v>93492</v>
      </c>
      <c r="G3" s="309"/>
      <c r="H3" s="312"/>
    </row>
    <row r="4" spans="1:8" x14ac:dyDescent="0.25">
      <c r="A4" s="98"/>
      <c r="B4" s="104"/>
      <c r="C4" s="300"/>
      <c r="D4" s="303">
        <v>107265</v>
      </c>
      <c r="E4" s="305"/>
      <c r="F4" s="308">
        <v>53316</v>
      </c>
      <c r="G4" s="310"/>
      <c r="H4" s="313"/>
    </row>
    <row r="5" spans="1:8" x14ac:dyDescent="0.25">
      <c r="A5" s="113" t="s">
        <v>487</v>
      </c>
      <c r="B5" s="105"/>
      <c r="C5" s="299"/>
      <c r="D5" s="302">
        <v>111221</v>
      </c>
      <c r="E5" s="304"/>
      <c r="F5" s="307">
        <v>126525</v>
      </c>
      <c r="G5" s="309"/>
      <c r="H5" s="312"/>
    </row>
    <row r="6" spans="1:8" x14ac:dyDescent="0.25">
      <c r="A6" s="98"/>
      <c r="B6" s="104"/>
      <c r="C6" s="300"/>
      <c r="D6" s="303">
        <v>53483</v>
      </c>
      <c r="E6" s="305"/>
      <c r="F6" s="308">
        <v>67052</v>
      </c>
      <c r="G6" s="310"/>
      <c r="H6" s="313"/>
    </row>
    <row r="7" spans="1:8" x14ac:dyDescent="0.25">
      <c r="A7" s="113" t="s">
        <v>528</v>
      </c>
      <c r="B7" s="105"/>
      <c r="C7" s="299"/>
      <c r="D7" s="302">
        <v>126017</v>
      </c>
      <c r="E7" s="304"/>
      <c r="F7" s="307">
        <v>122054</v>
      </c>
      <c r="G7" s="309"/>
      <c r="H7" s="312"/>
    </row>
    <row r="8" spans="1:8" x14ac:dyDescent="0.25">
      <c r="A8" s="98"/>
      <c r="B8" s="104"/>
      <c r="C8" s="300"/>
      <c r="D8" s="303">
        <v>69254</v>
      </c>
      <c r="E8" s="305"/>
      <c r="F8" s="308">
        <v>68298</v>
      </c>
      <c r="G8" s="310"/>
      <c r="H8" s="313"/>
    </row>
    <row r="9" spans="1:8" x14ac:dyDescent="0.25">
      <c r="A9" s="113" t="s">
        <v>139</v>
      </c>
      <c r="B9" s="105"/>
      <c r="C9" s="299"/>
      <c r="D9" s="302">
        <v>104599</v>
      </c>
      <c r="E9" s="304"/>
      <c r="F9" s="307">
        <v>111644</v>
      </c>
      <c r="G9" s="309"/>
      <c r="H9" s="312"/>
    </row>
    <row r="10" spans="1:8" x14ac:dyDescent="0.25">
      <c r="A10" s="98"/>
      <c r="B10" s="104"/>
      <c r="C10" s="300"/>
      <c r="D10" s="303">
        <v>54100</v>
      </c>
      <c r="E10" s="305"/>
      <c r="F10" s="308">
        <v>66606</v>
      </c>
      <c r="G10" s="310"/>
      <c r="H10" s="313"/>
    </row>
    <row r="11" spans="1:8" x14ac:dyDescent="0.25">
      <c r="A11" s="113" t="s">
        <v>529</v>
      </c>
      <c r="B11" s="105"/>
      <c r="C11" s="299"/>
      <c r="D11" s="302">
        <v>192040</v>
      </c>
      <c r="E11" s="304"/>
      <c r="F11" s="307">
        <v>127917</v>
      </c>
      <c r="G11" s="309"/>
      <c r="H11" s="312"/>
    </row>
    <row r="12" spans="1:8" x14ac:dyDescent="0.25">
      <c r="A12" s="98"/>
      <c r="B12" s="104"/>
      <c r="C12" s="301"/>
      <c r="D12" s="303">
        <v>72673</v>
      </c>
      <c r="E12" s="305"/>
      <c r="F12" s="308">
        <v>69746</v>
      </c>
      <c r="G12" s="310"/>
      <c r="H12" s="313"/>
    </row>
    <row r="13" spans="1:8" x14ac:dyDescent="0.25">
      <c r="A13" s="113"/>
      <c r="B13" s="105"/>
      <c r="C13" s="299"/>
      <c r="D13" s="302">
        <v>135403</v>
      </c>
      <c r="E13" s="304"/>
      <c r="F13" s="307">
        <v>116326</v>
      </c>
      <c r="G13" s="311"/>
      <c r="H13" s="312"/>
    </row>
    <row r="14" spans="1:8" x14ac:dyDescent="0.25">
      <c r="A14" s="98"/>
      <c r="B14" s="104"/>
      <c r="C14" s="300"/>
      <c r="D14" s="303">
        <v>71355</v>
      </c>
      <c r="E14" s="305"/>
      <c r="F14" s="308">
        <v>65004</v>
      </c>
      <c r="G14" s="310"/>
      <c r="H14" s="313"/>
    </row>
    <row r="17" spans="1:11" x14ac:dyDescent="0.25">
      <c r="A17" s="291" t="s">
        <v>21</v>
      </c>
    </row>
    <row r="18" spans="1:11" x14ac:dyDescent="0.2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25">
      <c r="A19" s="292" t="s">
        <v>92</v>
      </c>
      <c r="B19" s="292">
        <f>ROUND(VALUE(SUBSTITUTE(実質収支比率等に係る経年分析!F$48,"▲","-")),2)</f>
        <v>7.07</v>
      </c>
      <c r="C19" s="292">
        <f>ROUND(VALUE(SUBSTITUTE(実質収支比率等に係る経年分析!G$48,"▲","-")),2)</f>
        <v>5.03</v>
      </c>
      <c r="D19" s="292">
        <f>ROUND(VALUE(SUBSTITUTE(実質収支比率等に係る経年分析!H$48,"▲","-")),2)</f>
        <v>10.24</v>
      </c>
      <c r="E19" s="292">
        <f>ROUND(VALUE(SUBSTITUTE(実質収支比率等に係る経年分析!I$48,"▲","-")),2)</f>
        <v>7.29</v>
      </c>
      <c r="F19" s="292">
        <f>ROUND(VALUE(SUBSTITUTE(実質収支比率等に係る経年分析!J$48,"▲","-")),2)</f>
        <v>5.35</v>
      </c>
    </row>
    <row r="20" spans="1:11" x14ac:dyDescent="0.25">
      <c r="A20" s="292" t="s">
        <v>34</v>
      </c>
      <c r="B20" s="292">
        <f>ROUND(VALUE(SUBSTITUTE(実質収支比率等に係る経年分析!F$47,"▲","-")),2)</f>
        <v>28.76</v>
      </c>
      <c r="C20" s="292">
        <f>ROUND(VALUE(SUBSTITUTE(実質収支比率等に係る経年分析!G$47,"▲","-")),2)</f>
        <v>26.46</v>
      </c>
      <c r="D20" s="292">
        <f>ROUND(VALUE(SUBSTITUTE(実質収支比率等に係る経年分析!H$47,"▲","-")),2)</f>
        <v>29.14</v>
      </c>
      <c r="E20" s="292">
        <f>ROUND(VALUE(SUBSTITUTE(実質収支比率等に係る経年分析!I$47,"▲","-")),2)</f>
        <v>33.14</v>
      </c>
      <c r="F20" s="292">
        <f>ROUND(VALUE(SUBSTITUTE(実質収支比率等に係る経年分析!J$47,"▲","-")),2)</f>
        <v>34.94</v>
      </c>
    </row>
    <row r="21" spans="1:11" x14ac:dyDescent="0.25">
      <c r="A21" s="292" t="s">
        <v>116</v>
      </c>
      <c r="B21" s="292">
        <f>IF(ISNUMBER(VALUE(SUBSTITUTE(実質収支比率等に係る経年分析!F$49,"▲","-"))),ROUND(VALUE(SUBSTITUTE(実質収支比率等に係る経年分析!F$49,"▲","-")),2),NA())</f>
        <v>5.29</v>
      </c>
      <c r="C21" s="292">
        <f>IF(ISNUMBER(VALUE(SUBSTITUTE(実質収支比率等に係る経年分析!G$49,"▲","-"))),ROUND(VALUE(SUBSTITUTE(実質収支比率等に係る経年分析!G$49,"▲","-")),2),NA())</f>
        <v>-4.13</v>
      </c>
      <c r="D21" s="292">
        <f>IF(ISNUMBER(VALUE(SUBSTITUTE(実質収支比率等に係る経年分析!H$49,"▲","-"))),ROUND(VALUE(SUBSTITUTE(実質収支比率等に係る経年分析!H$49,"▲","-")),2),NA())</f>
        <v>8.58</v>
      </c>
      <c r="E21" s="292">
        <f>IF(ISNUMBER(VALUE(SUBSTITUTE(実質収支比率等に係る経年分析!I$49,"▲","-"))),ROUND(VALUE(SUBSTITUTE(実質収支比率等に係る経年分析!I$49,"▲","-")),2),NA())</f>
        <v>-0.74</v>
      </c>
      <c r="F21" s="292">
        <f>IF(ISNUMBER(VALUE(SUBSTITUTE(実質収支比率等に係る経年分析!J$49,"▲","-"))),ROUND(VALUE(SUBSTITUTE(実質収支比率等に係る経年分析!J$49,"▲","-")),2),NA())</f>
        <v>-0.57999999999999996</v>
      </c>
    </row>
    <row r="24" spans="1:11" x14ac:dyDescent="0.25">
      <c r="A24" s="291" t="s">
        <v>105</v>
      </c>
    </row>
    <row r="25" spans="1:11" x14ac:dyDescent="0.2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25">
      <c r="A26" s="293"/>
      <c r="B26" s="293" t="s">
        <v>117</v>
      </c>
      <c r="C26" s="293" t="s">
        <v>70</v>
      </c>
      <c r="D26" s="293" t="s">
        <v>117</v>
      </c>
      <c r="E26" s="293" t="s">
        <v>70</v>
      </c>
      <c r="F26" s="293" t="s">
        <v>117</v>
      </c>
      <c r="G26" s="293" t="s">
        <v>70</v>
      </c>
      <c r="H26" s="293" t="s">
        <v>117</v>
      </c>
      <c r="I26" s="293" t="s">
        <v>70</v>
      </c>
      <c r="J26" s="293" t="s">
        <v>117</v>
      </c>
      <c r="K26" s="293" t="s">
        <v>70</v>
      </c>
    </row>
    <row r="27" spans="1:11" x14ac:dyDescent="0.2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v>
      </c>
    </row>
    <row r="28" spans="1:11" x14ac:dyDescent="0.25">
      <c r="A28" s="293" t="str">
        <f>IF(連結実質赤字比率に係る赤字・黒字の構成分析!C$42="",NA(),連結実質赤字比率に係る赤字・黒字の構成分析!C$42)</f>
        <v>その他会計（赤字）</v>
      </c>
      <c r="B28" s="293">
        <f>IF(ROUND(VALUE(SUBSTITUTE(連結実質赤字比率に係る赤字・黒字の構成分析!F$42,"▲","-")),2)&lt;0,ABS(ROUND(VALUE(SUBSTITUTE(連結実質赤字比率に係る赤字・黒字の構成分析!F$42,"▲","-")),2)),NA())</f>
        <v>1.2</v>
      </c>
      <c r="C28" s="293" t="e">
        <f>IF(ROUND(VALUE(SUBSTITUTE(連結実質赤字比率に係る赤字・黒字の構成分析!F$42,"▲","-")),2)&gt;=0,ABS(ROUND(VALUE(SUBSTITUTE(連結実質赤字比率に係る赤字・黒字の構成分析!F$42,"▲","-")),2)),NA())</f>
        <v>#N/A</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5">
      <c r="A29" s="293" t="str">
        <f>IF(連結実質赤字比率に係る赤字・黒字の構成分析!C$41="",NA(),連結実質赤字比率に係る赤字・黒字の構成分析!C$41)</f>
        <v>介護保険特別会計（サービス事業勘定）</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25">
      <c r="A30" s="293" t="str">
        <f>IF(連結実質赤字比率に係る赤字・黒字の構成分析!C$40="",NA(),連結実質赤字比率に係る赤字・黒字の構成分析!C$40)</f>
        <v>後期高齢者医療特別会計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v>
      </c>
    </row>
    <row r="31" spans="1:11" x14ac:dyDescent="0.25">
      <c r="A31" s="293" t="str">
        <f>IF(連結実質赤字比率に係る赤字・黒字の構成分析!C$39="",NA(),連結実質赤字比率に係る赤字・黒字の構成分析!C$39)</f>
        <v>診療所特別会計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0.01</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5">
      <c r="A32" s="293" t="str">
        <f>IF(連結実質赤字比率に係る赤字・黒字の構成分析!C$38="",NA(),連結実質赤字比率に係る赤字・黒字の構成分析!C$38)</f>
        <v>国民健康保険特別会計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0.37</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0.36</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0.19</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0.27</v>
      </c>
    </row>
    <row r="33" spans="1:16" x14ac:dyDescent="0.25">
      <c r="A33" s="293" t="str">
        <f>IF(連結実質赤字比率に係る赤字・黒字の構成分析!C$37="",NA(),連結実質赤字比率に係る赤字・黒字の構成分析!C$37)</f>
        <v>水道事業会計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1.96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3.3</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2.71</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0.54</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0.27</v>
      </c>
    </row>
    <row r="34" spans="1:16" x14ac:dyDescent="0.25">
      <c r="A34" s="293" t="str">
        <f>IF(連結実質赤字比率に係る赤字・黒字の構成分析!C$36="",NA(),連結実質赤字比率に係る赤字・黒字の構成分析!C$36)</f>
        <v>介護保険特別会計（保険事業勘定）</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0.04</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0.13</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0.35</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0.41</v>
      </c>
    </row>
    <row r="35" spans="1:16" x14ac:dyDescent="0.25">
      <c r="A35" s="293" t="str">
        <f>IF(連結実質赤字比率に係る赤字・黒字の構成分析!C$35="",NA(),連結実質赤字比率に係る赤字・黒字の構成分析!C$35)</f>
        <v>下水道事業特別会計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0.05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0.16</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0.01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0.62</v>
      </c>
    </row>
    <row r="36" spans="1:16" x14ac:dyDescent="0.2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7.05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5.01</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10.23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7.27</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5.33</v>
      </c>
    </row>
    <row r="39" spans="1:16" x14ac:dyDescent="0.25">
      <c r="A39" s="291" t="s">
        <v>10</v>
      </c>
    </row>
    <row r="40" spans="1:16" x14ac:dyDescent="0.2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25">
      <c r="A41" s="294"/>
      <c r="B41" s="294" t="s">
        <v>118</v>
      </c>
      <c r="C41" s="294"/>
      <c r="D41" s="294" t="s">
        <v>120</v>
      </c>
      <c r="E41" s="294" t="s">
        <v>118</v>
      </c>
      <c r="F41" s="294"/>
      <c r="G41" s="294" t="s">
        <v>120</v>
      </c>
      <c r="H41" s="294" t="s">
        <v>118</v>
      </c>
      <c r="I41" s="294"/>
      <c r="J41" s="294" t="s">
        <v>120</v>
      </c>
      <c r="K41" s="294" t="s">
        <v>118</v>
      </c>
      <c r="L41" s="294"/>
      <c r="M41" s="294" t="s">
        <v>120</v>
      </c>
      <c r="N41" s="294" t="s">
        <v>118</v>
      </c>
      <c r="O41" s="294"/>
      <c r="P41" s="294" t="s">
        <v>120</v>
      </c>
    </row>
    <row r="42" spans="1:16" x14ac:dyDescent="0.25">
      <c r="A42" s="294" t="s">
        <v>122</v>
      </c>
      <c r="B42" s="294"/>
      <c r="C42" s="294"/>
      <c r="D42" s="294">
        <f>'実質公債費比率（分子）の構造'!K$52</f>
        <v>2126</v>
      </c>
      <c r="E42" s="294"/>
      <c r="F42" s="294"/>
      <c r="G42" s="294">
        <f>'実質公債費比率（分子）の構造'!L$52</f>
        <v>2092</v>
      </c>
      <c r="H42" s="294"/>
      <c r="I42" s="294"/>
      <c r="J42" s="294">
        <f>'実質公債費比率（分子）の構造'!M$52</f>
        <v>1993</v>
      </c>
      <c r="K42" s="294"/>
      <c r="L42" s="294"/>
      <c r="M42" s="294">
        <f>'実質公債費比率（分子）の構造'!N$52</f>
        <v>2048</v>
      </c>
      <c r="N42" s="294"/>
      <c r="O42" s="294"/>
      <c r="P42" s="294">
        <f>'実質公債費比率（分子）の構造'!O$52</f>
        <v>1810</v>
      </c>
    </row>
    <row r="43" spans="1:16" x14ac:dyDescent="0.25">
      <c r="A43" s="294" t="s">
        <v>45</v>
      </c>
      <c r="B43" s="294">
        <f>'実質公債費比率（分子）の構造'!K$51</f>
        <v>2</v>
      </c>
      <c r="C43" s="294"/>
      <c r="D43" s="294"/>
      <c r="E43" s="294">
        <f>'実質公債費比率（分子）の構造'!L$51</f>
        <v>2</v>
      </c>
      <c r="F43" s="294"/>
      <c r="G43" s="294"/>
      <c r="H43" s="294">
        <f>'実質公債費比率（分子）の構造'!M$51</f>
        <v>1</v>
      </c>
      <c r="I43" s="294"/>
      <c r="J43" s="294"/>
      <c r="K43" s="294">
        <f>'実質公債費比率（分子）の構造'!N$51</f>
        <v>1</v>
      </c>
      <c r="L43" s="294"/>
      <c r="M43" s="294"/>
      <c r="N43" s="294">
        <f>'実質公債費比率（分子）の構造'!O$51</f>
        <v>1</v>
      </c>
      <c r="O43" s="294"/>
      <c r="P43" s="294"/>
    </row>
    <row r="44" spans="1:16" x14ac:dyDescent="0.25">
      <c r="A44" s="294" t="s">
        <v>41</v>
      </c>
      <c r="B44" s="294">
        <f>'実質公債費比率（分子）の構造'!K$50</f>
        <v>1</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5">
      <c r="A45" s="294" t="s">
        <v>0</v>
      </c>
      <c r="B45" s="294" t="str">
        <f>'実質公債費比率（分子）の構造'!K$49</f>
        <v>-</v>
      </c>
      <c r="C45" s="294"/>
      <c r="D45" s="294"/>
      <c r="E45" s="294" t="str">
        <f>'実質公債費比率（分子）の構造'!L$49</f>
        <v>-</v>
      </c>
      <c r="F45" s="294"/>
      <c r="G45" s="294"/>
      <c r="H45" s="294" t="str">
        <f>'実質公債費比率（分子）の構造'!M$49</f>
        <v>-</v>
      </c>
      <c r="I45" s="294"/>
      <c r="J45" s="294"/>
      <c r="K45" s="294" t="str">
        <f>'実質公債費比率（分子）の構造'!N$49</f>
        <v>-</v>
      </c>
      <c r="L45" s="294"/>
      <c r="M45" s="294"/>
      <c r="N45" s="294" t="str">
        <f>'実質公債費比率（分子）の構造'!O$49</f>
        <v>-</v>
      </c>
      <c r="O45" s="294"/>
      <c r="P45" s="294"/>
    </row>
    <row r="46" spans="1:16" x14ac:dyDescent="0.25">
      <c r="A46" s="294" t="s">
        <v>39</v>
      </c>
      <c r="B46" s="294">
        <f>'実質公債費比率（分子）の構造'!K$48</f>
        <v>847</v>
      </c>
      <c r="C46" s="294"/>
      <c r="D46" s="294"/>
      <c r="E46" s="294">
        <f>'実質公債費比率（分子）の構造'!L$48</f>
        <v>875</v>
      </c>
      <c r="F46" s="294"/>
      <c r="G46" s="294"/>
      <c r="H46" s="294">
        <f>'実質公債費比率（分子）の構造'!M$48</f>
        <v>852</v>
      </c>
      <c r="I46" s="294"/>
      <c r="J46" s="294"/>
      <c r="K46" s="294">
        <f>'実質公債費比率（分子）の構造'!N$48</f>
        <v>866</v>
      </c>
      <c r="L46" s="294"/>
      <c r="M46" s="294"/>
      <c r="N46" s="294">
        <f>'実質公債費比率（分子）の構造'!O$48</f>
        <v>829</v>
      </c>
      <c r="O46" s="294"/>
      <c r="P46" s="294"/>
    </row>
    <row r="47" spans="1:16" x14ac:dyDescent="0.25">
      <c r="A47" s="294" t="s">
        <v>33</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5">
      <c r="A48" s="294" t="s">
        <v>28</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5">
      <c r="A49" s="294" t="s">
        <v>23</v>
      </c>
      <c r="B49" s="294">
        <f>'実質公債費比率（分子）の構造'!K$45</f>
        <v>2046</v>
      </c>
      <c r="C49" s="294"/>
      <c r="D49" s="294"/>
      <c r="E49" s="294">
        <f>'実質公債費比率（分子）の構造'!L$45</f>
        <v>1984</v>
      </c>
      <c r="F49" s="294"/>
      <c r="G49" s="294"/>
      <c r="H49" s="294">
        <f>'実質公債費比率（分子）の構造'!M$45</f>
        <v>1896</v>
      </c>
      <c r="I49" s="294"/>
      <c r="J49" s="294"/>
      <c r="K49" s="294">
        <f>'実質公債費比率（分子）の構造'!N$45</f>
        <v>1904</v>
      </c>
      <c r="L49" s="294"/>
      <c r="M49" s="294"/>
      <c r="N49" s="294">
        <f>'実質公債費比率（分子）の構造'!O$45</f>
        <v>1772</v>
      </c>
      <c r="O49" s="294"/>
      <c r="P49" s="294"/>
    </row>
    <row r="50" spans="1:16" x14ac:dyDescent="0.25">
      <c r="A50" s="294" t="s">
        <v>53</v>
      </c>
      <c r="B50" s="294" t="e">
        <f>NA()</f>
        <v>#N/A</v>
      </c>
      <c r="C50" s="294">
        <f>IF(ISNUMBER('実質公債費比率（分子）の構造'!K$53),'実質公債費比率（分子）の構造'!K$53,NA())</f>
        <v>770</v>
      </c>
      <c r="D50" s="294" t="e">
        <f>NA()</f>
        <v>#N/A</v>
      </c>
      <c r="E50" s="294" t="e">
        <f>NA()</f>
        <v>#N/A</v>
      </c>
      <c r="F50" s="294">
        <f>IF(ISNUMBER('実質公債費比率（分子）の構造'!L$53),'実質公債費比率（分子）の構造'!L$53,NA())</f>
        <v>769</v>
      </c>
      <c r="G50" s="294" t="e">
        <f>NA()</f>
        <v>#N/A</v>
      </c>
      <c r="H50" s="294" t="e">
        <f>NA()</f>
        <v>#N/A</v>
      </c>
      <c r="I50" s="294">
        <f>IF(ISNUMBER('実質公債費比率（分子）の構造'!M$53),'実質公債費比率（分子）の構造'!M$53,NA())</f>
        <v>756</v>
      </c>
      <c r="J50" s="294" t="e">
        <f>NA()</f>
        <v>#N/A</v>
      </c>
      <c r="K50" s="294" t="e">
        <f>NA()</f>
        <v>#N/A</v>
      </c>
      <c r="L50" s="294">
        <f>IF(ISNUMBER('実質公債費比率（分子）の構造'!N$53),'実質公債費比率（分子）の構造'!N$53,NA())</f>
        <v>723</v>
      </c>
      <c r="M50" s="294" t="e">
        <f>NA()</f>
        <v>#N/A</v>
      </c>
      <c r="N50" s="294" t="e">
        <f>NA()</f>
        <v>#N/A</v>
      </c>
      <c r="O50" s="294">
        <f>IF(ISNUMBER('実質公債費比率（分子）の構造'!O$53),'実質公債費比率（分子）の構造'!O$53,NA())</f>
        <v>792</v>
      </c>
      <c r="P50" s="294" t="e">
        <f>NA()</f>
        <v>#N/A</v>
      </c>
    </row>
    <row r="53" spans="1:16" x14ac:dyDescent="0.25">
      <c r="A53" s="291" t="s">
        <v>59</v>
      </c>
    </row>
    <row r="54" spans="1:16" x14ac:dyDescent="0.2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25">
      <c r="A55" s="293"/>
      <c r="B55" s="293" t="s">
        <v>123</v>
      </c>
      <c r="C55" s="293"/>
      <c r="D55" s="293" t="s">
        <v>127</v>
      </c>
      <c r="E55" s="293" t="s">
        <v>123</v>
      </c>
      <c r="F55" s="293"/>
      <c r="G55" s="293" t="s">
        <v>127</v>
      </c>
      <c r="H55" s="293" t="s">
        <v>123</v>
      </c>
      <c r="I55" s="293"/>
      <c r="J55" s="293" t="s">
        <v>127</v>
      </c>
      <c r="K55" s="293" t="s">
        <v>123</v>
      </c>
      <c r="L55" s="293"/>
      <c r="M55" s="293" t="s">
        <v>127</v>
      </c>
      <c r="N55" s="293" t="s">
        <v>123</v>
      </c>
      <c r="O55" s="293"/>
      <c r="P55" s="293" t="s">
        <v>127</v>
      </c>
    </row>
    <row r="56" spans="1:16" x14ac:dyDescent="0.25">
      <c r="A56" s="293" t="s">
        <v>43</v>
      </c>
      <c r="B56" s="293"/>
      <c r="C56" s="293"/>
      <c r="D56" s="293">
        <f>'将来負担比率（分子）の構造'!I$52</f>
        <v>15653</v>
      </c>
      <c r="E56" s="293"/>
      <c r="F56" s="293"/>
      <c r="G56" s="293">
        <f>'将来負担比率（分子）の構造'!J$52</f>
        <v>14469</v>
      </c>
      <c r="H56" s="293"/>
      <c r="I56" s="293"/>
      <c r="J56" s="293">
        <f>'将来負担比率（分子）の構造'!K$52</f>
        <v>13496</v>
      </c>
      <c r="K56" s="293"/>
      <c r="L56" s="293"/>
      <c r="M56" s="293">
        <f>'将来負担比率（分子）の構造'!L$52</f>
        <v>12251</v>
      </c>
      <c r="N56" s="293"/>
      <c r="O56" s="293"/>
      <c r="P56" s="293">
        <f>'将来負担比率（分子）の構造'!M$52</f>
        <v>11798</v>
      </c>
    </row>
    <row r="57" spans="1:16" x14ac:dyDescent="0.25">
      <c r="A57" s="293" t="s">
        <v>101</v>
      </c>
      <c r="B57" s="293"/>
      <c r="C57" s="293"/>
      <c r="D57" s="293">
        <f>'将来負担比率（分子）の構造'!I$51</f>
        <v>279</v>
      </c>
      <c r="E57" s="293"/>
      <c r="F57" s="293"/>
      <c r="G57" s="293">
        <f>'将来負担比率（分子）の構造'!J$51</f>
        <v>255</v>
      </c>
      <c r="H57" s="293"/>
      <c r="I57" s="293"/>
      <c r="J57" s="293">
        <f>'将来負担比率（分子）の構造'!K$51</f>
        <v>234</v>
      </c>
      <c r="K57" s="293"/>
      <c r="L57" s="293"/>
      <c r="M57" s="293">
        <f>'将来負担比率（分子）の構造'!L$51</f>
        <v>211</v>
      </c>
      <c r="N57" s="293"/>
      <c r="O57" s="293"/>
      <c r="P57" s="293">
        <f>'将来負担比率（分子）の構造'!M$51</f>
        <v>194</v>
      </c>
    </row>
    <row r="58" spans="1:16" x14ac:dyDescent="0.25">
      <c r="A58" s="293" t="s">
        <v>98</v>
      </c>
      <c r="B58" s="293"/>
      <c r="C58" s="293"/>
      <c r="D58" s="293">
        <f>'将来負担比率（分子）の構造'!I$50</f>
        <v>3561</v>
      </c>
      <c r="E58" s="293"/>
      <c r="F58" s="293"/>
      <c r="G58" s="293">
        <f>'将来負担比率（分子）の構造'!J$50</f>
        <v>3462</v>
      </c>
      <c r="H58" s="293"/>
      <c r="I58" s="293"/>
      <c r="J58" s="293">
        <f>'将来負担比率（分子）の構造'!K$50</f>
        <v>4022</v>
      </c>
      <c r="K58" s="293"/>
      <c r="L58" s="293"/>
      <c r="M58" s="293">
        <f>'将来負担比率（分子）の構造'!L$50</f>
        <v>4481</v>
      </c>
      <c r="N58" s="293"/>
      <c r="O58" s="293"/>
      <c r="P58" s="293">
        <f>'将来負担比率（分子）の構造'!M$50</f>
        <v>4739</v>
      </c>
    </row>
    <row r="59" spans="1:16" x14ac:dyDescent="0.25">
      <c r="A59" s="293" t="s">
        <v>93</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5">
      <c r="A60" s="293" t="s">
        <v>87</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5">
      <c r="A61" s="293" t="s">
        <v>80</v>
      </c>
      <c r="B61" s="293">
        <f>'将来負担比率（分子）の構造'!I$46</f>
        <v>108</v>
      </c>
      <c r="C61" s="293"/>
      <c r="D61" s="293"/>
      <c r="E61" s="293">
        <f>'将来負担比率（分子）の構造'!J$46</f>
        <v>106</v>
      </c>
      <c r="F61" s="293"/>
      <c r="G61" s="293"/>
      <c r="H61" s="293">
        <f>'将来負担比率（分子）の構造'!K$46</f>
        <v>106</v>
      </c>
      <c r="I61" s="293"/>
      <c r="J61" s="293"/>
      <c r="K61" s="293">
        <f>'将来負担比率（分子）の構造'!L$46</f>
        <v>106</v>
      </c>
      <c r="L61" s="293"/>
      <c r="M61" s="293"/>
      <c r="N61" s="293">
        <f>'将来負担比率（分子）の構造'!M$46</f>
        <v>95</v>
      </c>
      <c r="O61" s="293"/>
      <c r="P61" s="293"/>
    </row>
    <row r="62" spans="1:16" x14ac:dyDescent="0.25">
      <c r="A62" s="293" t="s">
        <v>81</v>
      </c>
      <c r="B62" s="293">
        <f>'将来負担比率（分子）の構造'!I$45</f>
        <v>2701</v>
      </c>
      <c r="C62" s="293"/>
      <c r="D62" s="293"/>
      <c r="E62" s="293">
        <f>'将来負担比率（分子）の構造'!J$45</f>
        <v>2483</v>
      </c>
      <c r="F62" s="293"/>
      <c r="G62" s="293"/>
      <c r="H62" s="293">
        <f>'将来負担比率（分子）の構造'!K$45</f>
        <v>2460</v>
      </c>
      <c r="I62" s="293"/>
      <c r="J62" s="293"/>
      <c r="K62" s="293">
        <f>'将来負担比率（分子）の構造'!L$45</f>
        <v>2532</v>
      </c>
      <c r="L62" s="293"/>
      <c r="M62" s="293"/>
      <c r="N62" s="293">
        <f>'将来負担比率（分子）の構造'!M$45</f>
        <v>2452</v>
      </c>
      <c r="O62" s="293"/>
      <c r="P62" s="293"/>
    </row>
    <row r="63" spans="1:16" x14ac:dyDescent="0.25">
      <c r="A63" s="293" t="s">
        <v>79</v>
      </c>
      <c r="B63" s="293">
        <f>'将来負担比率（分子）の構造'!I$44</f>
        <v>6</v>
      </c>
      <c r="C63" s="293"/>
      <c r="D63" s="293"/>
      <c r="E63" s="293">
        <f>'将来負担比率（分子）の構造'!J$44</f>
        <v>6</v>
      </c>
      <c r="F63" s="293"/>
      <c r="G63" s="293"/>
      <c r="H63" s="293">
        <f>'将来負担比率（分子）の構造'!K$44</f>
        <v>36</v>
      </c>
      <c r="I63" s="293"/>
      <c r="J63" s="293"/>
      <c r="K63" s="293">
        <f>'将来負担比率（分子）の構造'!L$44</f>
        <v>34</v>
      </c>
      <c r="L63" s="293"/>
      <c r="M63" s="293"/>
      <c r="N63" s="293">
        <f>'将来負担比率（分子）の構造'!M$44</f>
        <v>32</v>
      </c>
      <c r="O63" s="293"/>
      <c r="P63" s="293"/>
    </row>
    <row r="64" spans="1:16" x14ac:dyDescent="0.25">
      <c r="A64" s="293" t="s">
        <v>77</v>
      </c>
      <c r="B64" s="293">
        <f>'将来負担比率（分子）の構造'!I$43</f>
        <v>7333</v>
      </c>
      <c r="C64" s="293"/>
      <c r="D64" s="293"/>
      <c r="E64" s="293">
        <f>'将来負担比率（分子）の構造'!J$43</f>
        <v>7033</v>
      </c>
      <c r="F64" s="293"/>
      <c r="G64" s="293"/>
      <c r="H64" s="293">
        <f>'将来負担比率（分子）の構造'!K$43</f>
        <v>6494</v>
      </c>
      <c r="I64" s="293"/>
      <c r="J64" s="293"/>
      <c r="K64" s="293">
        <f>'将来負担比率（分子）の構造'!L$43</f>
        <v>5900</v>
      </c>
      <c r="L64" s="293"/>
      <c r="M64" s="293"/>
      <c r="N64" s="293">
        <f>'将来負担比率（分子）の構造'!M$43</f>
        <v>5269</v>
      </c>
      <c r="O64" s="293"/>
      <c r="P64" s="293"/>
    </row>
    <row r="65" spans="1:16" x14ac:dyDescent="0.25">
      <c r="A65" s="293" t="s">
        <v>75</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5">
      <c r="A66" s="293" t="s">
        <v>55</v>
      </c>
      <c r="B66" s="293">
        <f>'将来負担比率（分子）の構造'!I$41</f>
        <v>15437</v>
      </c>
      <c r="C66" s="293"/>
      <c r="D66" s="293"/>
      <c r="E66" s="293">
        <f>'将来負担比率（分子）の構造'!J$41</f>
        <v>14396</v>
      </c>
      <c r="F66" s="293"/>
      <c r="G66" s="293"/>
      <c r="H66" s="293">
        <f>'将来負担比率（分子）の構造'!K$41</f>
        <v>13684</v>
      </c>
      <c r="I66" s="293"/>
      <c r="J66" s="293"/>
      <c r="K66" s="293">
        <f>'将来負担比率（分子）の構造'!L$41</f>
        <v>12693</v>
      </c>
      <c r="L66" s="293"/>
      <c r="M66" s="293"/>
      <c r="N66" s="293">
        <f>'将来負担比率（分子）の構造'!M$41</f>
        <v>12726</v>
      </c>
      <c r="O66" s="293"/>
      <c r="P66" s="293"/>
    </row>
    <row r="67" spans="1:16" x14ac:dyDescent="0.25">
      <c r="A67" s="293" t="s">
        <v>103</v>
      </c>
      <c r="B67" s="293" t="e">
        <f>NA()</f>
        <v>#N/A</v>
      </c>
      <c r="C67" s="293">
        <f>IF(ISNUMBER('将来負担比率（分子）の構造'!I$53),IF('将来負担比率（分子）の構造'!I$53&lt;0,0,'将来負担比率（分子）の構造'!I$53),NA())</f>
        <v>6093</v>
      </c>
      <c r="D67" s="293" t="e">
        <f>NA()</f>
        <v>#N/A</v>
      </c>
      <c r="E67" s="293" t="e">
        <f>NA()</f>
        <v>#N/A</v>
      </c>
      <c r="F67" s="293">
        <f>IF(ISNUMBER('将来負担比率（分子）の構造'!J$53),IF('将来負担比率（分子）の構造'!J$53&lt;0,0,'将来負担比率（分子）の構造'!J$53),NA())</f>
        <v>5839</v>
      </c>
      <c r="G67" s="293" t="e">
        <f>NA()</f>
        <v>#N/A</v>
      </c>
      <c r="H67" s="293" t="e">
        <f>NA()</f>
        <v>#N/A</v>
      </c>
      <c r="I67" s="293">
        <f>IF(ISNUMBER('将来負担比率（分子）の構造'!K$53),IF('将来負担比率（分子）の構造'!K$53&lt;0,0,'将来負担比率（分子）の構造'!K$53),NA())</f>
        <v>5028</v>
      </c>
      <c r="J67" s="293" t="e">
        <f>NA()</f>
        <v>#N/A</v>
      </c>
      <c r="K67" s="293" t="e">
        <f>NA()</f>
        <v>#N/A</v>
      </c>
      <c r="L67" s="293">
        <f>IF(ISNUMBER('将来負担比率（分子）の構造'!L$53),IF('将来負担比率（分子）の構造'!L$53&lt;0,0,'将来負担比率（分子）の構造'!L$53),NA())</f>
        <v>4322</v>
      </c>
      <c r="M67" s="293" t="e">
        <f>NA()</f>
        <v>#N/A</v>
      </c>
      <c r="N67" s="293" t="e">
        <f>NA()</f>
        <v>#N/A</v>
      </c>
      <c r="O67" s="293">
        <f>IF(ISNUMBER('将来負担比率（分子）の構造'!M$53),IF('将来負担比率（分子）の構造'!M$53&lt;0,0,'将来負担比率（分子）の構造'!M$53),NA())</f>
        <v>3842</v>
      </c>
      <c r="P67" s="293" t="e">
        <f>NA()</f>
        <v>#N/A</v>
      </c>
    </row>
    <row r="70" spans="1:16" x14ac:dyDescent="0.25">
      <c r="A70" s="296" t="s">
        <v>128</v>
      </c>
      <c r="B70" s="296"/>
      <c r="C70" s="296"/>
      <c r="D70" s="296"/>
      <c r="E70" s="296"/>
      <c r="F70" s="296"/>
    </row>
    <row r="71" spans="1:16" x14ac:dyDescent="0.25">
      <c r="A71" s="295"/>
      <c r="B71" s="295" t="str">
        <f>基金残高に係る経年分析!F54</f>
        <v>R03</v>
      </c>
      <c r="C71" s="295" t="str">
        <f>基金残高に係る経年分析!G54</f>
        <v>R04</v>
      </c>
      <c r="D71" s="295" t="str">
        <f>基金残高に係る経年分析!H54</f>
        <v>R05</v>
      </c>
    </row>
    <row r="72" spans="1:16" x14ac:dyDescent="0.25">
      <c r="A72" s="295" t="s">
        <v>129</v>
      </c>
      <c r="B72" s="297">
        <f>基金残高に係る経年分析!F55</f>
        <v>2361</v>
      </c>
      <c r="C72" s="297">
        <f>基金残高に係る経年分析!G55</f>
        <v>2569</v>
      </c>
      <c r="D72" s="297">
        <f>基金残高に係る経年分析!H55</f>
        <v>2679</v>
      </c>
    </row>
    <row r="73" spans="1:16" x14ac:dyDescent="0.25">
      <c r="A73" s="295" t="s">
        <v>130</v>
      </c>
      <c r="B73" s="297">
        <f>基金残高に係る経年分析!F56</f>
        <v>631</v>
      </c>
      <c r="C73" s="297">
        <f>基金残高に係る経年分析!G56</f>
        <v>632</v>
      </c>
      <c r="D73" s="297">
        <f>基金残高に係る経年分析!H56</f>
        <v>668</v>
      </c>
    </row>
    <row r="74" spans="1:16" x14ac:dyDescent="0.25">
      <c r="A74" s="295" t="s">
        <v>132</v>
      </c>
      <c r="B74" s="297">
        <f>基金残高に係る経年分析!F57</f>
        <v>3451</v>
      </c>
      <c r="C74" s="297">
        <f>基金残高に係る経年分析!G57</f>
        <v>3693</v>
      </c>
      <c r="D74" s="297">
        <f>基金残高に係る経年分析!H57</f>
        <v>3674</v>
      </c>
    </row>
  </sheetData>
  <sheetProtection algorithmName="SHA-512" hashValue="IIDAqAiOTZJnH2baV16LSPzfWDFfd3QWuRgW6IX91dhFaDm9u7r9FwCVgwM22UedfdRukPsFug4/K22w8oWS4A==" saltValue="0JHYaBgdisBcr1pDg1XOK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election activeCell="CU60" sqref="CU60"/>
    </sheetView>
  </sheetViews>
  <sheetFormatPr defaultColWidth="0" defaultRowHeight="13.5" customHeight="1" zeroHeight="1" x14ac:dyDescent="0.25"/>
  <cols>
    <col min="1" max="1" width="6.3984375" style="46" customWidth="1"/>
    <col min="2" max="107" width="2.46484375" style="46" customWidth="1"/>
    <col min="108" max="108" width="6.1328125" style="79" customWidth="1"/>
    <col min="109" max="109" width="5.86328125" style="80" customWidth="1"/>
    <col min="110" max="110" width="8.59765625" style="46" hidden="1" customWidth="1"/>
    <col min="111" max="16384" width="8.59765625" style="46" hidden="1"/>
  </cols>
  <sheetData>
    <row r="1" spans="1:109" ht="42.75" customHeight="1" x14ac:dyDescent="0.25">
      <c r="A1" s="315"/>
      <c r="B1" s="317"/>
      <c r="DD1" s="90"/>
      <c r="DE1" s="90"/>
    </row>
    <row r="2" spans="1:109" ht="25.5" customHeight="1" x14ac:dyDescent="0.25">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5">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2.75" x14ac:dyDescent="0.25">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2.75" x14ac:dyDescent="0.25">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2.75" x14ac:dyDescent="0.25">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2.75" x14ac:dyDescent="0.25">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2.75" x14ac:dyDescent="0.25">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2.75" x14ac:dyDescent="0.25">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2.75" x14ac:dyDescent="0.25">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2.75" x14ac:dyDescent="0.25">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2.75" x14ac:dyDescent="0.25">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2.75" x14ac:dyDescent="0.25">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2.75" x14ac:dyDescent="0.25">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2.75" x14ac:dyDescent="0.25">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2.75" x14ac:dyDescent="0.25">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2.75" x14ac:dyDescent="0.25">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2.75" x14ac:dyDescent="0.25">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2.75" x14ac:dyDescent="0.25">
      <c r="DD19" s="90"/>
      <c r="DE19" s="90"/>
    </row>
    <row r="20" spans="1:109" ht="12.75" x14ac:dyDescent="0.25">
      <c r="DD20" s="90"/>
      <c r="DE20" s="90"/>
    </row>
    <row r="21" spans="1:109" ht="17.25" customHeight="1" x14ac:dyDescent="0.25">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5">
      <c r="B22" s="80"/>
    </row>
    <row r="23" spans="1:109" ht="12.75" x14ac:dyDescent="0.25">
      <c r="B23" s="80"/>
    </row>
    <row r="24" spans="1:109" ht="12.75" x14ac:dyDescent="0.25">
      <c r="B24" s="80"/>
    </row>
    <row r="25" spans="1:109" ht="12.75" x14ac:dyDescent="0.25">
      <c r="B25" s="80"/>
    </row>
    <row r="26" spans="1:109" ht="12.75" x14ac:dyDescent="0.25">
      <c r="B26" s="80"/>
    </row>
    <row r="27" spans="1:109" ht="12.75" x14ac:dyDescent="0.25">
      <c r="B27" s="80"/>
    </row>
    <row r="28" spans="1:109" ht="12.75" x14ac:dyDescent="0.25">
      <c r="B28" s="80"/>
    </row>
    <row r="29" spans="1:109" ht="12.75" x14ac:dyDescent="0.25">
      <c r="B29" s="80"/>
    </row>
    <row r="30" spans="1:109" ht="12.75" x14ac:dyDescent="0.25">
      <c r="B30" s="80"/>
    </row>
    <row r="31" spans="1:109" ht="12.75" x14ac:dyDescent="0.25">
      <c r="B31" s="80"/>
    </row>
    <row r="32" spans="1:109" ht="12.75" x14ac:dyDescent="0.25">
      <c r="B32" s="80"/>
    </row>
    <row r="33" spans="2:109" ht="12.75" x14ac:dyDescent="0.25">
      <c r="B33" s="80"/>
    </row>
    <row r="34" spans="2:109" ht="12.75" x14ac:dyDescent="0.25">
      <c r="B34" s="80"/>
    </row>
    <row r="35" spans="2:109" ht="12.75" x14ac:dyDescent="0.25">
      <c r="B35" s="80"/>
    </row>
    <row r="36" spans="2:109" ht="12.75" x14ac:dyDescent="0.25">
      <c r="B36" s="80"/>
    </row>
    <row r="37" spans="2:109" ht="12.75" x14ac:dyDescent="0.25">
      <c r="B37" s="80"/>
    </row>
    <row r="38" spans="2:109" ht="12.75" x14ac:dyDescent="0.25">
      <c r="B38" s="80"/>
    </row>
    <row r="39" spans="2:109" ht="12.75" x14ac:dyDescent="0.2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2.75" x14ac:dyDescent="0.25">
      <c r="B40" s="319"/>
      <c r="DD40" s="319"/>
      <c r="DE40" s="90"/>
    </row>
    <row r="41" spans="2:109" ht="16.149999999999999" x14ac:dyDescent="0.25">
      <c r="B41" s="82" t="s">
        <v>553</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2.75" x14ac:dyDescent="0.25">
      <c r="B42" s="80"/>
      <c r="G42" s="323"/>
      <c r="I42" s="314"/>
      <c r="J42" s="314"/>
      <c r="K42" s="314"/>
      <c r="AM42" s="323"/>
      <c r="AN42" s="323" t="s">
        <v>554</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5">
      <c r="B43" s="80"/>
      <c r="AN43" s="1109" t="s">
        <v>555</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ht="12.75" x14ac:dyDescent="0.25">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ht="12.75" x14ac:dyDescent="0.25">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ht="12.75" x14ac:dyDescent="0.25">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ht="12.75" x14ac:dyDescent="0.25">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ht="12.75" x14ac:dyDescent="0.25">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2.75" x14ac:dyDescent="0.25">
      <c r="B49" s="80"/>
      <c r="AN49" s="46" t="s">
        <v>168</v>
      </c>
    </row>
    <row r="50" spans="1:109" ht="12.75" x14ac:dyDescent="0.25">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532</v>
      </c>
      <c r="BQ50" s="1108"/>
      <c r="BR50" s="1108"/>
      <c r="BS50" s="1108"/>
      <c r="BT50" s="1108"/>
      <c r="BU50" s="1108"/>
      <c r="BV50" s="1108"/>
      <c r="BW50" s="1108"/>
      <c r="BX50" s="1108" t="s">
        <v>533</v>
      </c>
      <c r="BY50" s="1108"/>
      <c r="BZ50" s="1108"/>
      <c r="CA50" s="1108"/>
      <c r="CB50" s="1108"/>
      <c r="CC50" s="1108"/>
      <c r="CD50" s="1108"/>
      <c r="CE50" s="1108"/>
      <c r="CF50" s="1108" t="s">
        <v>534</v>
      </c>
      <c r="CG50" s="1108"/>
      <c r="CH50" s="1108"/>
      <c r="CI50" s="1108"/>
      <c r="CJ50" s="1108"/>
      <c r="CK50" s="1108"/>
      <c r="CL50" s="1108"/>
      <c r="CM50" s="1108"/>
      <c r="CN50" s="1108" t="s">
        <v>535</v>
      </c>
      <c r="CO50" s="1108"/>
      <c r="CP50" s="1108"/>
      <c r="CQ50" s="1108"/>
      <c r="CR50" s="1108"/>
      <c r="CS50" s="1108"/>
      <c r="CT50" s="1108"/>
      <c r="CU50" s="1108"/>
      <c r="CV50" s="1108" t="s">
        <v>258</v>
      </c>
      <c r="CW50" s="1108"/>
      <c r="CX50" s="1108"/>
      <c r="CY50" s="1108"/>
      <c r="CZ50" s="1108"/>
      <c r="DA50" s="1108"/>
      <c r="DB50" s="1108"/>
      <c r="DC50" s="1108"/>
    </row>
    <row r="51" spans="1:109" ht="13.5" customHeight="1" x14ac:dyDescent="0.25">
      <c r="B51" s="80"/>
      <c r="G51" s="1118"/>
      <c r="H51" s="1118"/>
      <c r="I51" s="1119"/>
      <c r="J51" s="1119"/>
      <c r="K51" s="1120"/>
      <c r="L51" s="1120"/>
      <c r="M51" s="1120"/>
      <c r="N51" s="1120"/>
      <c r="AM51" s="325"/>
      <c r="AN51" s="1121" t="s">
        <v>556</v>
      </c>
      <c r="AO51" s="1121"/>
      <c r="AP51" s="1121"/>
      <c r="AQ51" s="1121"/>
      <c r="AR51" s="1121"/>
      <c r="AS51" s="1121"/>
      <c r="AT51" s="1121"/>
      <c r="AU51" s="1121"/>
      <c r="AV51" s="1121"/>
      <c r="AW51" s="1121"/>
      <c r="AX51" s="1121"/>
      <c r="AY51" s="1121"/>
      <c r="AZ51" s="1121"/>
      <c r="BA51" s="1121"/>
      <c r="BB51" s="1121" t="s">
        <v>558</v>
      </c>
      <c r="BC51" s="1121"/>
      <c r="BD51" s="1121"/>
      <c r="BE51" s="1121"/>
      <c r="BF51" s="1121"/>
      <c r="BG51" s="1121"/>
      <c r="BH51" s="1121"/>
      <c r="BI51" s="1121"/>
      <c r="BJ51" s="1121"/>
      <c r="BK51" s="1121"/>
      <c r="BL51" s="1121"/>
      <c r="BM51" s="1121"/>
      <c r="BN51" s="1121"/>
      <c r="BO51" s="1121"/>
      <c r="BP51" s="1122">
        <v>104.9</v>
      </c>
      <c r="BQ51" s="1122"/>
      <c r="BR51" s="1122"/>
      <c r="BS51" s="1122"/>
      <c r="BT51" s="1122"/>
      <c r="BU51" s="1122"/>
      <c r="BV51" s="1122"/>
      <c r="BW51" s="1122"/>
      <c r="BX51" s="1122">
        <v>99.2</v>
      </c>
      <c r="BY51" s="1122"/>
      <c r="BZ51" s="1122"/>
      <c r="CA51" s="1122"/>
      <c r="CB51" s="1122"/>
      <c r="CC51" s="1122"/>
      <c r="CD51" s="1122"/>
      <c r="CE51" s="1122"/>
      <c r="CF51" s="1122">
        <v>81.599999999999994</v>
      </c>
      <c r="CG51" s="1122"/>
      <c r="CH51" s="1122"/>
      <c r="CI51" s="1122"/>
      <c r="CJ51" s="1122"/>
      <c r="CK51" s="1122"/>
      <c r="CL51" s="1122"/>
      <c r="CM51" s="1122"/>
      <c r="CN51" s="1122">
        <v>75.2</v>
      </c>
      <c r="CO51" s="1122"/>
      <c r="CP51" s="1122"/>
      <c r="CQ51" s="1122"/>
      <c r="CR51" s="1122"/>
      <c r="CS51" s="1122"/>
      <c r="CT51" s="1122"/>
      <c r="CU51" s="1122"/>
      <c r="CV51" s="1122">
        <v>65.2</v>
      </c>
      <c r="CW51" s="1122"/>
      <c r="CX51" s="1122"/>
      <c r="CY51" s="1122"/>
      <c r="CZ51" s="1122"/>
      <c r="DA51" s="1122"/>
      <c r="DB51" s="1122"/>
      <c r="DC51" s="1122"/>
    </row>
    <row r="52" spans="1:109" ht="12.75" x14ac:dyDescent="0.25">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2.75" x14ac:dyDescent="0.25">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559</v>
      </c>
      <c r="BC53" s="1121"/>
      <c r="BD53" s="1121"/>
      <c r="BE53" s="1121"/>
      <c r="BF53" s="1121"/>
      <c r="BG53" s="1121"/>
      <c r="BH53" s="1121"/>
      <c r="BI53" s="1121"/>
      <c r="BJ53" s="1121"/>
      <c r="BK53" s="1121"/>
      <c r="BL53" s="1121"/>
      <c r="BM53" s="1121"/>
      <c r="BN53" s="1121"/>
      <c r="BO53" s="1121"/>
      <c r="BP53" s="1122">
        <v>75.2</v>
      </c>
      <c r="BQ53" s="1122"/>
      <c r="BR53" s="1122"/>
      <c r="BS53" s="1122"/>
      <c r="BT53" s="1122"/>
      <c r="BU53" s="1122"/>
      <c r="BV53" s="1122"/>
      <c r="BW53" s="1122"/>
      <c r="BX53" s="1122">
        <v>75.599999999999994</v>
      </c>
      <c r="BY53" s="1122"/>
      <c r="BZ53" s="1122"/>
      <c r="CA53" s="1122"/>
      <c r="CB53" s="1122"/>
      <c r="CC53" s="1122"/>
      <c r="CD53" s="1122"/>
      <c r="CE53" s="1122"/>
      <c r="CF53" s="1122">
        <v>76.8</v>
      </c>
      <c r="CG53" s="1122"/>
      <c r="CH53" s="1122"/>
      <c r="CI53" s="1122"/>
      <c r="CJ53" s="1122"/>
      <c r="CK53" s="1122"/>
      <c r="CL53" s="1122"/>
      <c r="CM53" s="1122"/>
      <c r="CN53" s="1122">
        <v>77.8</v>
      </c>
      <c r="CO53" s="1122"/>
      <c r="CP53" s="1122"/>
      <c r="CQ53" s="1122"/>
      <c r="CR53" s="1122"/>
      <c r="CS53" s="1122"/>
      <c r="CT53" s="1122"/>
      <c r="CU53" s="1122"/>
      <c r="CV53" s="1122">
        <v>77.599999999999994</v>
      </c>
      <c r="CW53" s="1122"/>
      <c r="CX53" s="1122"/>
      <c r="CY53" s="1122"/>
      <c r="CZ53" s="1122"/>
      <c r="DA53" s="1122"/>
      <c r="DB53" s="1122"/>
      <c r="DC53" s="1122"/>
    </row>
    <row r="54" spans="1:109" ht="12.75" x14ac:dyDescent="0.25">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2.75" x14ac:dyDescent="0.25">
      <c r="A55" s="314"/>
      <c r="B55" s="80"/>
      <c r="G55" s="1106"/>
      <c r="H55" s="1106"/>
      <c r="I55" s="1106"/>
      <c r="J55" s="1106"/>
      <c r="K55" s="1120"/>
      <c r="L55" s="1120"/>
      <c r="M55" s="1120"/>
      <c r="N55" s="1120"/>
      <c r="AN55" s="1108" t="s">
        <v>232</v>
      </c>
      <c r="AO55" s="1108"/>
      <c r="AP55" s="1108"/>
      <c r="AQ55" s="1108"/>
      <c r="AR55" s="1108"/>
      <c r="AS55" s="1108"/>
      <c r="AT55" s="1108"/>
      <c r="AU55" s="1108"/>
      <c r="AV55" s="1108"/>
      <c r="AW55" s="1108"/>
      <c r="AX55" s="1108"/>
      <c r="AY55" s="1108"/>
      <c r="AZ55" s="1108"/>
      <c r="BA55" s="1108"/>
      <c r="BB55" s="1121" t="s">
        <v>558</v>
      </c>
      <c r="BC55" s="1121"/>
      <c r="BD55" s="1121"/>
      <c r="BE55" s="1121"/>
      <c r="BF55" s="1121"/>
      <c r="BG55" s="1121"/>
      <c r="BH55" s="1121"/>
      <c r="BI55" s="1121"/>
      <c r="BJ55" s="1121"/>
      <c r="BK55" s="1121"/>
      <c r="BL55" s="1121"/>
      <c r="BM55" s="1121"/>
      <c r="BN55" s="1121"/>
      <c r="BO55" s="1121"/>
      <c r="BP55" s="1122">
        <v>21</v>
      </c>
      <c r="BQ55" s="1122"/>
      <c r="BR55" s="1122"/>
      <c r="BS55" s="1122"/>
      <c r="BT55" s="1122"/>
      <c r="BU55" s="1122"/>
      <c r="BV55" s="1122"/>
      <c r="BW55" s="1122"/>
      <c r="BX55" s="1122">
        <v>0</v>
      </c>
      <c r="BY55" s="1122"/>
      <c r="BZ55" s="1122"/>
      <c r="CA55" s="1122"/>
      <c r="CB55" s="1122"/>
      <c r="CC55" s="1122"/>
      <c r="CD55" s="1122"/>
      <c r="CE55" s="1122"/>
      <c r="CF55" s="1122">
        <v>0</v>
      </c>
      <c r="CG55" s="1122"/>
      <c r="CH55" s="1122"/>
      <c r="CI55" s="1122"/>
      <c r="CJ55" s="1122"/>
      <c r="CK55" s="1122"/>
      <c r="CL55" s="1122"/>
      <c r="CM55" s="1122"/>
      <c r="CN55" s="1122">
        <v>0</v>
      </c>
      <c r="CO55" s="1122"/>
      <c r="CP55" s="1122"/>
      <c r="CQ55" s="1122"/>
      <c r="CR55" s="1122"/>
      <c r="CS55" s="1122"/>
      <c r="CT55" s="1122"/>
      <c r="CU55" s="1122"/>
      <c r="CV55" s="1122">
        <v>0</v>
      </c>
      <c r="CW55" s="1122"/>
      <c r="CX55" s="1122"/>
      <c r="CY55" s="1122"/>
      <c r="CZ55" s="1122"/>
      <c r="DA55" s="1122"/>
      <c r="DB55" s="1122"/>
      <c r="DC55" s="1122"/>
    </row>
    <row r="56" spans="1:109" ht="12.75" x14ac:dyDescent="0.25">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14" customFormat="1" ht="12.75" x14ac:dyDescent="0.25">
      <c r="B57" s="320"/>
      <c r="G57" s="1106"/>
      <c r="H57" s="1106"/>
      <c r="I57" s="1123"/>
      <c r="J57" s="1123"/>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559</v>
      </c>
      <c r="BC57" s="1121"/>
      <c r="BD57" s="1121"/>
      <c r="BE57" s="1121"/>
      <c r="BF57" s="1121"/>
      <c r="BG57" s="1121"/>
      <c r="BH57" s="1121"/>
      <c r="BI57" s="1121"/>
      <c r="BJ57" s="1121"/>
      <c r="BK57" s="1121"/>
      <c r="BL57" s="1121"/>
      <c r="BM57" s="1121"/>
      <c r="BN57" s="1121"/>
      <c r="BO57" s="1121"/>
      <c r="BP57" s="1122">
        <v>61.4</v>
      </c>
      <c r="BQ57" s="1122"/>
      <c r="BR57" s="1122"/>
      <c r="BS57" s="1122"/>
      <c r="BT57" s="1122"/>
      <c r="BU57" s="1122"/>
      <c r="BV57" s="1122"/>
      <c r="BW57" s="1122"/>
      <c r="BX57" s="1122">
        <v>64</v>
      </c>
      <c r="BY57" s="1122"/>
      <c r="BZ57" s="1122"/>
      <c r="CA57" s="1122"/>
      <c r="CB57" s="1122"/>
      <c r="CC57" s="1122"/>
      <c r="CD57" s="1122"/>
      <c r="CE57" s="1122"/>
      <c r="CF57" s="1122">
        <v>66.2</v>
      </c>
      <c r="CG57" s="1122"/>
      <c r="CH57" s="1122"/>
      <c r="CI57" s="1122"/>
      <c r="CJ57" s="1122"/>
      <c r="CK57" s="1122"/>
      <c r="CL57" s="1122"/>
      <c r="CM57" s="1122"/>
      <c r="CN57" s="1122">
        <v>67.099999999999994</v>
      </c>
      <c r="CO57" s="1122"/>
      <c r="CP57" s="1122"/>
      <c r="CQ57" s="1122"/>
      <c r="CR57" s="1122"/>
      <c r="CS57" s="1122"/>
      <c r="CT57" s="1122"/>
      <c r="CU57" s="1122"/>
      <c r="CV57" s="1122">
        <v>67</v>
      </c>
      <c r="CW57" s="1122"/>
      <c r="CX57" s="1122"/>
      <c r="CY57" s="1122"/>
      <c r="CZ57" s="1122"/>
      <c r="DA57" s="1122"/>
      <c r="DB57" s="1122"/>
      <c r="DC57" s="1122"/>
      <c r="DD57" s="337"/>
      <c r="DE57" s="320"/>
    </row>
    <row r="58" spans="1:109" s="314" customFormat="1" ht="12.75" x14ac:dyDescent="0.25">
      <c r="A58" s="46"/>
      <c r="B58" s="320"/>
      <c r="G58" s="1106"/>
      <c r="H58" s="1106"/>
      <c r="I58" s="1123"/>
      <c r="J58" s="1123"/>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37"/>
      <c r="DE58" s="320"/>
    </row>
    <row r="59" spans="1:109" s="314" customFormat="1" ht="12.75" x14ac:dyDescent="0.25">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2.75" x14ac:dyDescent="0.25">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2.75" x14ac:dyDescent="0.25">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2.75" x14ac:dyDescent="0.25">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149999999999999" x14ac:dyDescent="0.25">
      <c r="B63" s="88" t="s">
        <v>334</v>
      </c>
    </row>
    <row r="64" spans="1:109" ht="12.75" x14ac:dyDescent="0.25">
      <c r="B64" s="80"/>
      <c r="G64" s="323"/>
      <c r="N64" s="336"/>
      <c r="AM64" s="323"/>
      <c r="AN64" s="323" t="s">
        <v>554</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2.75" x14ac:dyDescent="0.25">
      <c r="B65" s="80"/>
      <c r="AN65" s="1109" t="s">
        <v>557</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ht="12.75" x14ac:dyDescent="0.25">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ht="12.75" x14ac:dyDescent="0.25">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ht="12.75" x14ac:dyDescent="0.25">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ht="12.75" x14ac:dyDescent="0.25">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ht="12.75" x14ac:dyDescent="0.25">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2.75" x14ac:dyDescent="0.25">
      <c r="B71" s="80"/>
      <c r="G71" s="324"/>
      <c r="I71" s="327"/>
      <c r="J71" s="328"/>
      <c r="K71" s="328"/>
      <c r="L71" s="332"/>
      <c r="M71" s="328"/>
      <c r="N71" s="332"/>
      <c r="AM71" s="324"/>
      <c r="AN71" s="46" t="s">
        <v>168</v>
      </c>
    </row>
    <row r="72" spans="2:107" ht="12.75" x14ac:dyDescent="0.25">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532</v>
      </c>
      <c r="BQ72" s="1108"/>
      <c r="BR72" s="1108"/>
      <c r="BS72" s="1108"/>
      <c r="BT72" s="1108"/>
      <c r="BU72" s="1108"/>
      <c r="BV72" s="1108"/>
      <c r="BW72" s="1108"/>
      <c r="BX72" s="1108" t="s">
        <v>533</v>
      </c>
      <c r="BY72" s="1108"/>
      <c r="BZ72" s="1108"/>
      <c r="CA72" s="1108"/>
      <c r="CB72" s="1108"/>
      <c r="CC72" s="1108"/>
      <c r="CD72" s="1108"/>
      <c r="CE72" s="1108"/>
      <c r="CF72" s="1108" t="s">
        <v>534</v>
      </c>
      <c r="CG72" s="1108"/>
      <c r="CH72" s="1108"/>
      <c r="CI72" s="1108"/>
      <c r="CJ72" s="1108"/>
      <c r="CK72" s="1108"/>
      <c r="CL72" s="1108"/>
      <c r="CM72" s="1108"/>
      <c r="CN72" s="1108" t="s">
        <v>535</v>
      </c>
      <c r="CO72" s="1108"/>
      <c r="CP72" s="1108"/>
      <c r="CQ72" s="1108"/>
      <c r="CR72" s="1108"/>
      <c r="CS72" s="1108"/>
      <c r="CT72" s="1108"/>
      <c r="CU72" s="1108"/>
      <c r="CV72" s="1108" t="s">
        <v>258</v>
      </c>
      <c r="CW72" s="1108"/>
      <c r="CX72" s="1108"/>
      <c r="CY72" s="1108"/>
      <c r="CZ72" s="1108"/>
      <c r="DA72" s="1108"/>
      <c r="DB72" s="1108"/>
      <c r="DC72" s="1108"/>
    </row>
    <row r="73" spans="2:107" ht="12.75" x14ac:dyDescent="0.25">
      <c r="B73" s="80"/>
      <c r="G73" s="1118"/>
      <c r="H73" s="1118"/>
      <c r="I73" s="1118"/>
      <c r="J73" s="1118"/>
      <c r="K73" s="1124"/>
      <c r="L73" s="1124"/>
      <c r="M73" s="1124"/>
      <c r="N73" s="1124"/>
      <c r="AM73" s="325"/>
      <c r="AN73" s="1121" t="s">
        <v>556</v>
      </c>
      <c r="AO73" s="1121"/>
      <c r="AP73" s="1121"/>
      <c r="AQ73" s="1121"/>
      <c r="AR73" s="1121"/>
      <c r="AS73" s="1121"/>
      <c r="AT73" s="1121"/>
      <c r="AU73" s="1121"/>
      <c r="AV73" s="1121"/>
      <c r="AW73" s="1121"/>
      <c r="AX73" s="1121"/>
      <c r="AY73" s="1121"/>
      <c r="AZ73" s="1121"/>
      <c r="BA73" s="1121"/>
      <c r="BB73" s="1121" t="s">
        <v>558</v>
      </c>
      <c r="BC73" s="1121"/>
      <c r="BD73" s="1121"/>
      <c r="BE73" s="1121"/>
      <c r="BF73" s="1121"/>
      <c r="BG73" s="1121"/>
      <c r="BH73" s="1121"/>
      <c r="BI73" s="1121"/>
      <c r="BJ73" s="1121"/>
      <c r="BK73" s="1121"/>
      <c r="BL73" s="1121"/>
      <c r="BM73" s="1121"/>
      <c r="BN73" s="1121"/>
      <c r="BO73" s="1121"/>
      <c r="BP73" s="1122">
        <v>104.9</v>
      </c>
      <c r="BQ73" s="1122"/>
      <c r="BR73" s="1122"/>
      <c r="BS73" s="1122"/>
      <c r="BT73" s="1122"/>
      <c r="BU73" s="1122"/>
      <c r="BV73" s="1122"/>
      <c r="BW73" s="1122"/>
      <c r="BX73" s="1122">
        <v>99.2</v>
      </c>
      <c r="BY73" s="1122"/>
      <c r="BZ73" s="1122"/>
      <c r="CA73" s="1122"/>
      <c r="CB73" s="1122"/>
      <c r="CC73" s="1122"/>
      <c r="CD73" s="1122"/>
      <c r="CE73" s="1122"/>
      <c r="CF73" s="1122">
        <v>81.599999999999994</v>
      </c>
      <c r="CG73" s="1122"/>
      <c r="CH73" s="1122"/>
      <c r="CI73" s="1122"/>
      <c r="CJ73" s="1122"/>
      <c r="CK73" s="1122"/>
      <c r="CL73" s="1122"/>
      <c r="CM73" s="1122"/>
      <c r="CN73" s="1122">
        <v>75.2</v>
      </c>
      <c r="CO73" s="1122"/>
      <c r="CP73" s="1122"/>
      <c r="CQ73" s="1122"/>
      <c r="CR73" s="1122"/>
      <c r="CS73" s="1122"/>
      <c r="CT73" s="1122"/>
      <c r="CU73" s="1122"/>
      <c r="CV73" s="1122">
        <v>65.2</v>
      </c>
      <c r="CW73" s="1122"/>
      <c r="CX73" s="1122"/>
      <c r="CY73" s="1122"/>
      <c r="CZ73" s="1122"/>
      <c r="DA73" s="1122"/>
      <c r="DB73" s="1122"/>
      <c r="DC73" s="1122"/>
    </row>
    <row r="74" spans="2:107" ht="12.75" x14ac:dyDescent="0.25">
      <c r="B74" s="80"/>
      <c r="G74" s="1118"/>
      <c r="H74" s="1118"/>
      <c r="I74" s="1118"/>
      <c r="J74" s="1118"/>
      <c r="K74" s="1124"/>
      <c r="L74" s="1124"/>
      <c r="M74" s="1124"/>
      <c r="N74" s="1124"/>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2.75" x14ac:dyDescent="0.25">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418</v>
      </c>
      <c r="BC75" s="1121"/>
      <c r="BD75" s="1121"/>
      <c r="BE75" s="1121"/>
      <c r="BF75" s="1121"/>
      <c r="BG75" s="1121"/>
      <c r="BH75" s="1121"/>
      <c r="BI75" s="1121"/>
      <c r="BJ75" s="1121"/>
      <c r="BK75" s="1121"/>
      <c r="BL75" s="1121"/>
      <c r="BM75" s="1121"/>
      <c r="BN75" s="1121"/>
      <c r="BO75" s="1121"/>
      <c r="BP75" s="1122">
        <v>11.7</v>
      </c>
      <c r="BQ75" s="1122"/>
      <c r="BR75" s="1122"/>
      <c r="BS75" s="1122"/>
      <c r="BT75" s="1122"/>
      <c r="BU75" s="1122"/>
      <c r="BV75" s="1122"/>
      <c r="BW75" s="1122"/>
      <c r="BX75" s="1122">
        <v>12.1</v>
      </c>
      <c r="BY75" s="1122"/>
      <c r="BZ75" s="1122"/>
      <c r="CA75" s="1122"/>
      <c r="CB75" s="1122"/>
      <c r="CC75" s="1122"/>
      <c r="CD75" s="1122"/>
      <c r="CE75" s="1122"/>
      <c r="CF75" s="1122">
        <v>12.8</v>
      </c>
      <c r="CG75" s="1122"/>
      <c r="CH75" s="1122"/>
      <c r="CI75" s="1122"/>
      <c r="CJ75" s="1122"/>
      <c r="CK75" s="1122"/>
      <c r="CL75" s="1122"/>
      <c r="CM75" s="1122"/>
      <c r="CN75" s="1122">
        <v>12.6</v>
      </c>
      <c r="CO75" s="1122"/>
      <c r="CP75" s="1122"/>
      <c r="CQ75" s="1122"/>
      <c r="CR75" s="1122"/>
      <c r="CS75" s="1122"/>
      <c r="CT75" s="1122"/>
      <c r="CU75" s="1122"/>
      <c r="CV75" s="1122">
        <v>12.7</v>
      </c>
      <c r="CW75" s="1122"/>
      <c r="CX75" s="1122"/>
      <c r="CY75" s="1122"/>
      <c r="CZ75" s="1122"/>
      <c r="DA75" s="1122"/>
      <c r="DB75" s="1122"/>
      <c r="DC75" s="1122"/>
    </row>
    <row r="76" spans="2:107" ht="12.75" x14ac:dyDescent="0.25">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2.75" x14ac:dyDescent="0.25">
      <c r="B77" s="80"/>
      <c r="G77" s="1106"/>
      <c r="H77" s="1106"/>
      <c r="I77" s="1106"/>
      <c r="J77" s="1106"/>
      <c r="K77" s="1124"/>
      <c r="L77" s="1124"/>
      <c r="M77" s="1124"/>
      <c r="N77" s="1124"/>
      <c r="AN77" s="1108" t="s">
        <v>232</v>
      </c>
      <c r="AO77" s="1108"/>
      <c r="AP77" s="1108"/>
      <c r="AQ77" s="1108"/>
      <c r="AR77" s="1108"/>
      <c r="AS77" s="1108"/>
      <c r="AT77" s="1108"/>
      <c r="AU77" s="1108"/>
      <c r="AV77" s="1108"/>
      <c r="AW77" s="1108"/>
      <c r="AX77" s="1108"/>
      <c r="AY77" s="1108"/>
      <c r="AZ77" s="1108"/>
      <c r="BA77" s="1108"/>
      <c r="BB77" s="1121" t="s">
        <v>558</v>
      </c>
      <c r="BC77" s="1121"/>
      <c r="BD77" s="1121"/>
      <c r="BE77" s="1121"/>
      <c r="BF77" s="1121"/>
      <c r="BG77" s="1121"/>
      <c r="BH77" s="1121"/>
      <c r="BI77" s="1121"/>
      <c r="BJ77" s="1121"/>
      <c r="BK77" s="1121"/>
      <c r="BL77" s="1121"/>
      <c r="BM77" s="1121"/>
      <c r="BN77" s="1121"/>
      <c r="BO77" s="1121"/>
      <c r="BP77" s="1122">
        <v>21</v>
      </c>
      <c r="BQ77" s="1122"/>
      <c r="BR77" s="1122"/>
      <c r="BS77" s="1122"/>
      <c r="BT77" s="1122"/>
      <c r="BU77" s="1122"/>
      <c r="BV77" s="1122"/>
      <c r="BW77" s="1122"/>
      <c r="BX77" s="1122">
        <v>0</v>
      </c>
      <c r="BY77" s="1122"/>
      <c r="BZ77" s="1122"/>
      <c r="CA77" s="1122"/>
      <c r="CB77" s="1122"/>
      <c r="CC77" s="1122"/>
      <c r="CD77" s="1122"/>
      <c r="CE77" s="1122"/>
      <c r="CF77" s="1122">
        <v>0</v>
      </c>
      <c r="CG77" s="1122"/>
      <c r="CH77" s="1122"/>
      <c r="CI77" s="1122"/>
      <c r="CJ77" s="1122"/>
      <c r="CK77" s="1122"/>
      <c r="CL77" s="1122"/>
      <c r="CM77" s="1122"/>
      <c r="CN77" s="1122">
        <v>0</v>
      </c>
      <c r="CO77" s="1122"/>
      <c r="CP77" s="1122"/>
      <c r="CQ77" s="1122"/>
      <c r="CR77" s="1122"/>
      <c r="CS77" s="1122"/>
      <c r="CT77" s="1122"/>
      <c r="CU77" s="1122"/>
      <c r="CV77" s="1122">
        <v>0</v>
      </c>
      <c r="CW77" s="1122"/>
      <c r="CX77" s="1122"/>
      <c r="CY77" s="1122"/>
      <c r="CZ77" s="1122"/>
      <c r="DA77" s="1122"/>
      <c r="DB77" s="1122"/>
      <c r="DC77" s="1122"/>
    </row>
    <row r="78" spans="2:107" ht="12.75" x14ac:dyDescent="0.25">
      <c r="B78" s="80"/>
      <c r="G78" s="1106"/>
      <c r="H78" s="1106"/>
      <c r="I78" s="1106"/>
      <c r="J78" s="1106"/>
      <c r="K78" s="1124"/>
      <c r="L78" s="1124"/>
      <c r="M78" s="1124"/>
      <c r="N78" s="1124"/>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2.75" x14ac:dyDescent="0.25">
      <c r="B79" s="80"/>
      <c r="G79" s="1106"/>
      <c r="H79" s="1106"/>
      <c r="I79" s="1123"/>
      <c r="J79" s="1123"/>
      <c r="K79" s="1125"/>
      <c r="L79" s="1125"/>
      <c r="M79" s="1125"/>
      <c r="N79" s="1125"/>
      <c r="AN79" s="1108"/>
      <c r="AO79" s="1108"/>
      <c r="AP79" s="1108"/>
      <c r="AQ79" s="1108"/>
      <c r="AR79" s="1108"/>
      <c r="AS79" s="1108"/>
      <c r="AT79" s="1108"/>
      <c r="AU79" s="1108"/>
      <c r="AV79" s="1108"/>
      <c r="AW79" s="1108"/>
      <c r="AX79" s="1108"/>
      <c r="AY79" s="1108"/>
      <c r="AZ79" s="1108"/>
      <c r="BA79" s="1108"/>
      <c r="BB79" s="1121" t="s">
        <v>418</v>
      </c>
      <c r="BC79" s="1121"/>
      <c r="BD79" s="1121"/>
      <c r="BE79" s="1121"/>
      <c r="BF79" s="1121"/>
      <c r="BG79" s="1121"/>
      <c r="BH79" s="1121"/>
      <c r="BI79" s="1121"/>
      <c r="BJ79" s="1121"/>
      <c r="BK79" s="1121"/>
      <c r="BL79" s="1121"/>
      <c r="BM79" s="1121"/>
      <c r="BN79" s="1121"/>
      <c r="BO79" s="1121"/>
      <c r="BP79" s="1122">
        <v>9.1999999999999993</v>
      </c>
      <c r="BQ79" s="1122"/>
      <c r="BR79" s="1122"/>
      <c r="BS79" s="1122"/>
      <c r="BT79" s="1122"/>
      <c r="BU79" s="1122"/>
      <c r="BV79" s="1122"/>
      <c r="BW79" s="1122"/>
      <c r="BX79" s="1122">
        <v>8</v>
      </c>
      <c r="BY79" s="1122"/>
      <c r="BZ79" s="1122"/>
      <c r="CA79" s="1122"/>
      <c r="CB79" s="1122"/>
      <c r="CC79" s="1122"/>
      <c r="CD79" s="1122"/>
      <c r="CE79" s="1122"/>
      <c r="CF79" s="1122">
        <v>8</v>
      </c>
      <c r="CG79" s="1122"/>
      <c r="CH79" s="1122"/>
      <c r="CI79" s="1122"/>
      <c r="CJ79" s="1122"/>
      <c r="CK79" s="1122"/>
      <c r="CL79" s="1122"/>
      <c r="CM79" s="1122"/>
      <c r="CN79" s="1122">
        <v>8.3000000000000007</v>
      </c>
      <c r="CO79" s="1122"/>
      <c r="CP79" s="1122"/>
      <c r="CQ79" s="1122"/>
      <c r="CR79" s="1122"/>
      <c r="CS79" s="1122"/>
      <c r="CT79" s="1122"/>
      <c r="CU79" s="1122"/>
      <c r="CV79" s="1122">
        <v>8.4</v>
      </c>
      <c r="CW79" s="1122"/>
      <c r="CX79" s="1122"/>
      <c r="CY79" s="1122"/>
      <c r="CZ79" s="1122"/>
      <c r="DA79" s="1122"/>
      <c r="DB79" s="1122"/>
      <c r="DC79" s="1122"/>
    </row>
    <row r="80" spans="2:107" ht="12.75" x14ac:dyDescent="0.25">
      <c r="B80" s="80"/>
      <c r="G80" s="1106"/>
      <c r="H80" s="1106"/>
      <c r="I80" s="1123"/>
      <c r="J80" s="1123"/>
      <c r="K80" s="1125"/>
      <c r="L80" s="1125"/>
      <c r="M80" s="1125"/>
      <c r="N80" s="1125"/>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2.75" x14ac:dyDescent="0.25">
      <c r="B81" s="80"/>
    </row>
    <row r="82" spans="2:109" ht="16.149999999999999" x14ac:dyDescent="0.25">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2.75" x14ac:dyDescent="0.2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2.75" x14ac:dyDescent="0.25">
      <c r="DD84" s="90"/>
      <c r="DE84" s="90"/>
    </row>
    <row r="85" spans="2:109" ht="12.75" x14ac:dyDescent="0.25">
      <c r="DD85" s="90"/>
      <c r="DE85" s="90"/>
    </row>
  </sheetData>
  <sheetProtection algorithmName="SHA-512" hashValue="JN6EVzLbTZ4xzalpW8xacC1dCBXfaUZlWUyAl+nj8oHzbZIPRX47amBOEWKT73Np13FjyjIT9ZbBII+Pz/q7Ew==" saltValue="1l3QB8AvBrirFQFQLIc2W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election activeCell="CU60" sqref="CU60"/>
    </sheetView>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1:34"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2.75" x14ac:dyDescent="0.25">
      <c r="S2" s="78"/>
      <c r="AH2" s="78"/>
    </row>
    <row r="3" spans="1: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2.75" x14ac:dyDescent="0.25"/>
    <row r="5" spans="1:34" ht="12.75" x14ac:dyDescent="0.25"/>
    <row r="6" spans="1:34" ht="12.75" x14ac:dyDescent="0.25"/>
    <row r="7" spans="1:34" ht="12.75" x14ac:dyDescent="0.25"/>
    <row r="8" spans="1:34" ht="12.75" x14ac:dyDescent="0.25"/>
    <row r="9" spans="1:34" ht="12.75" x14ac:dyDescent="0.25">
      <c r="AH9" s="78"/>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104</v>
      </c>
    </row>
  </sheetData>
  <sheetProtection algorithmName="SHA-512" hashValue="tZfQzG2RngtDA2G/wGogt5qblQ1PYTGXsjv8z+RXO82EalB3AgRj//HzRsDIDpxLFhTF+5is6xS3v3SH3e7pmQ==" saltValue="yw8LJNKEmgnvIXlf1TuZE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election activeCell="CU60" sqref="CU60"/>
    </sheetView>
  </sheetViews>
  <sheetFormatPr defaultColWidth="0" defaultRowHeight="13.5" customHeight="1" zeroHeight="1" x14ac:dyDescent="0.25"/>
  <cols>
    <col min="1" max="34" width="2.46484375" style="77" customWidth="1"/>
    <col min="35" max="122" width="2.46484375" style="78" customWidth="1"/>
    <col min="123" max="123" width="2.46484375" style="78" hidden="1" customWidth="1"/>
    <col min="124" max="16384" width="2.46484375" style="78" hidden="1"/>
  </cols>
  <sheetData>
    <row r="1" spans="2:34"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2.75" x14ac:dyDescent="0.25">
      <c r="S2" s="78"/>
      <c r="AH2" s="78"/>
    </row>
    <row r="3" spans="2:34"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2.75" x14ac:dyDescent="0.25"/>
    <row r="5" spans="2:34" ht="12.75" x14ac:dyDescent="0.25"/>
    <row r="6" spans="2:34" ht="12.75" x14ac:dyDescent="0.25"/>
    <row r="7" spans="2:34" ht="12.75" x14ac:dyDescent="0.25"/>
    <row r="8" spans="2:34" ht="12.75" x14ac:dyDescent="0.25"/>
    <row r="9" spans="2:34" ht="12.75" x14ac:dyDescent="0.25">
      <c r="AH9" s="78"/>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78"/>
    </row>
    <row r="18" spans="12:34" ht="12.75" x14ac:dyDescent="0.25"/>
    <row r="19" spans="12:34" ht="12.75" x14ac:dyDescent="0.25"/>
    <row r="20" spans="12:34" ht="12.75" x14ac:dyDescent="0.25">
      <c r="AH20" s="78"/>
    </row>
    <row r="21" spans="12:34" ht="12.75" x14ac:dyDescent="0.25">
      <c r="AH21" s="78"/>
    </row>
    <row r="22" spans="12:34" ht="12.75" x14ac:dyDescent="0.25"/>
    <row r="23" spans="12:34" ht="12.75" x14ac:dyDescent="0.25"/>
    <row r="24" spans="12:34" ht="12.75" x14ac:dyDescent="0.25">
      <c r="Q24" s="78"/>
    </row>
    <row r="25" spans="12:34" ht="12.75" x14ac:dyDescent="0.25"/>
    <row r="26" spans="12:34" ht="12.75" x14ac:dyDescent="0.25"/>
    <row r="27" spans="12:34" ht="12.75" x14ac:dyDescent="0.25"/>
    <row r="28" spans="12:34" ht="12.75" x14ac:dyDescent="0.25">
      <c r="O28" s="78"/>
      <c r="T28" s="78"/>
      <c r="AH28" s="78"/>
    </row>
    <row r="29" spans="12:34" ht="12.75" x14ac:dyDescent="0.25"/>
    <row r="30" spans="12:34" ht="12.75" x14ac:dyDescent="0.25"/>
    <row r="31" spans="12:34" ht="12.75" x14ac:dyDescent="0.25">
      <c r="Q31" s="78"/>
    </row>
    <row r="32" spans="12:34" ht="12.75" x14ac:dyDescent="0.25">
      <c r="L32" s="78"/>
    </row>
    <row r="33" spans="2:34" ht="12.75" x14ac:dyDescent="0.25">
      <c r="C33" s="78"/>
      <c r="E33" s="78"/>
      <c r="G33" s="78"/>
      <c r="I33" s="78"/>
      <c r="X33" s="78"/>
    </row>
    <row r="34" spans="2:34" ht="12.75" x14ac:dyDescent="0.25">
      <c r="B34" s="78"/>
      <c r="P34" s="78"/>
      <c r="R34" s="78"/>
      <c r="T34" s="78"/>
    </row>
    <row r="35" spans="2:34" ht="12.75" x14ac:dyDescent="0.25">
      <c r="D35" s="78"/>
      <c r="W35" s="78"/>
      <c r="AC35" s="78"/>
      <c r="AD35" s="78"/>
      <c r="AE35" s="78"/>
      <c r="AF35" s="78"/>
      <c r="AG35" s="78"/>
      <c r="AH35" s="78"/>
    </row>
    <row r="36" spans="2:34" ht="12.75" x14ac:dyDescent="0.25">
      <c r="H36" s="78"/>
      <c r="J36" s="78"/>
      <c r="K36" s="78"/>
      <c r="M36" s="78"/>
      <c r="Y36" s="78"/>
      <c r="Z36" s="78"/>
      <c r="AA36" s="78"/>
      <c r="AB36" s="78"/>
      <c r="AC36" s="78"/>
      <c r="AD36" s="78"/>
      <c r="AE36" s="78"/>
      <c r="AF36" s="78"/>
      <c r="AG36" s="78"/>
      <c r="AH36" s="78"/>
    </row>
    <row r="37" spans="2:34" ht="12.75" x14ac:dyDescent="0.25">
      <c r="AH37" s="78"/>
    </row>
    <row r="38" spans="2:34" ht="12.75" x14ac:dyDescent="0.25">
      <c r="AG38" s="78"/>
      <c r="AH38" s="78"/>
    </row>
    <row r="39" spans="2:34" ht="12.75" x14ac:dyDescent="0.25"/>
    <row r="40" spans="2:34" ht="12.75" x14ac:dyDescent="0.25">
      <c r="X40" s="78"/>
    </row>
    <row r="41" spans="2:34" ht="12.75" x14ac:dyDescent="0.25">
      <c r="R41" s="78"/>
    </row>
    <row r="42" spans="2:34" ht="12.75" x14ac:dyDescent="0.25">
      <c r="W42" s="78"/>
    </row>
    <row r="43" spans="2:34" ht="12.75" x14ac:dyDescent="0.25">
      <c r="Y43" s="78"/>
      <c r="Z43" s="78"/>
      <c r="AA43" s="78"/>
      <c r="AB43" s="78"/>
      <c r="AC43" s="78"/>
      <c r="AD43" s="78"/>
      <c r="AE43" s="78"/>
      <c r="AF43" s="78"/>
      <c r="AG43" s="78"/>
      <c r="AH43" s="78"/>
    </row>
    <row r="44" spans="2:34" ht="12.75" x14ac:dyDescent="0.25">
      <c r="AH44" s="78"/>
    </row>
    <row r="45" spans="2:34" ht="12.75" x14ac:dyDescent="0.25">
      <c r="X45" s="78"/>
    </row>
    <row r="46" spans="2:34" ht="12.75" x14ac:dyDescent="0.25"/>
    <row r="47" spans="2:34" ht="12.75" x14ac:dyDescent="0.25"/>
    <row r="48" spans="2:34" ht="12.75" x14ac:dyDescent="0.25">
      <c r="W48" s="78"/>
      <c r="Y48" s="78"/>
      <c r="Z48" s="78"/>
      <c r="AA48" s="78"/>
      <c r="AB48" s="78"/>
      <c r="AC48" s="78"/>
      <c r="AD48" s="78"/>
      <c r="AE48" s="78"/>
      <c r="AF48" s="78"/>
      <c r="AG48" s="78"/>
      <c r="AH48" s="78"/>
    </row>
    <row r="49" spans="28:34" ht="12.75" x14ac:dyDescent="0.25"/>
    <row r="50" spans="28:34" ht="12.75" x14ac:dyDescent="0.25">
      <c r="AE50" s="78"/>
      <c r="AF50" s="78"/>
      <c r="AG50" s="78"/>
      <c r="AH50" s="78"/>
    </row>
    <row r="51" spans="28:34" ht="12.75" x14ac:dyDescent="0.25">
      <c r="AC51" s="78"/>
      <c r="AD51" s="78"/>
      <c r="AE51" s="78"/>
      <c r="AF51" s="78"/>
      <c r="AG51" s="78"/>
      <c r="AH51" s="78"/>
    </row>
    <row r="52" spans="28:34" ht="12.75" x14ac:dyDescent="0.25"/>
    <row r="53" spans="28:34" ht="12.75" x14ac:dyDescent="0.25">
      <c r="AF53" s="78"/>
      <c r="AG53" s="78"/>
      <c r="AH53" s="78"/>
    </row>
    <row r="54" spans="28:34" ht="12.75" x14ac:dyDescent="0.25">
      <c r="AH54" s="78"/>
    </row>
    <row r="55" spans="28:34" ht="12.75" x14ac:dyDescent="0.25"/>
    <row r="56" spans="28:34" ht="12.75" x14ac:dyDescent="0.25">
      <c r="AB56" s="78"/>
      <c r="AC56" s="78"/>
      <c r="AD56" s="78"/>
      <c r="AE56" s="78"/>
      <c r="AF56" s="78"/>
      <c r="AG56" s="78"/>
      <c r="AH56" s="78"/>
    </row>
    <row r="57" spans="28:34" ht="12.75" x14ac:dyDescent="0.25">
      <c r="AH57" s="78"/>
    </row>
    <row r="58" spans="28:34" ht="12.75" x14ac:dyDescent="0.25">
      <c r="AH58" s="78"/>
    </row>
    <row r="59" spans="28:34" ht="12.75" x14ac:dyDescent="0.25">
      <c r="AG59" s="78"/>
      <c r="AH59" s="78"/>
    </row>
    <row r="60" spans="28:34" ht="12.75" x14ac:dyDescent="0.25"/>
    <row r="61" spans="28:34" ht="12.75" x14ac:dyDescent="0.25"/>
    <row r="62" spans="28:34" ht="12.75" x14ac:dyDescent="0.25"/>
    <row r="63" spans="28:34" ht="12.75" x14ac:dyDescent="0.25">
      <c r="AH63" s="78"/>
    </row>
    <row r="64" spans="28:34" ht="12.75" x14ac:dyDescent="0.25">
      <c r="AG64" s="78"/>
      <c r="AH64" s="78"/>
    </row>
    <row r="65" spans="28:34" ht="12.75" x14ac:dyDescent="0.25"/>
    <row r="66" spans="28:34" ht="12.75" x14ac:dyDescent="0.25"/>
    <row r="67" spans="28:34" ht="12.75" x14ac:dyDescent="0.25"/>
    <row r="68" spans="28:34" ht="12.75" x14ac:dyDescent="0.25">
      <c r="AB68" s="78"/>
      <c r="AC68" s="78"/>
      <c r="AD68" s="78"/>
      <c r="AE68" s="78"/>
      <c r="AF68" s="78"/>
      <c r="AG68" s="78"/>
      <c r="AH68" s="78"/>
    </row>
    <row r="69" spans="28:34" ht="12.75" x14ac:dyDescent="0.25">
      <c r="AF69" s="78"/>
      <c r="AG69" s="78"/>
      <c r="AH69" s="78"/>
    </row>
    <row r="70" spans="28:34" ht="12.75" x14ac:dyDescent="0.25"/>
    <row r="71" spans="28:34" ht="12.75" x14ac:dyDescent="0.25"/>
    <row r="72" spans="28:34" ht="12.75" x14ac:dyDescent="0.25"/>
    <row r="73" spans="28:34" ht="12.75" x14ac:dyDescent="0.25"/>
    <row r="74" spans="28:34" ht="12.75" x14ac:dyDescent="0.25"/>
    <row r="75" spans="28:34" ht="12.75" x14ac:dyDescent="0.25">
      <c r="AH75" s="78"/>
    </row>
    <row r="76" spans="28:34" ht="12.75" x14ac:dyDescent="0.25">
      <c r="AF76" s="78"/>
      <c r="AG76" s="78"/>
      <c r="AH76" s="78"/>
    </row>
    <row r="77" spans="28:34" ht="12.75" x14ac:dyDescent="0.25">
      <c r="AG77" s="78"/>
      <c r="AH77" s="78"/>
    </row>
    <row r="78" spans="28:34" ht="12.75" x14ac:dyDescent="0.25"/>
    <row r="79" spans="28:34" ht="12.75" x14ac:dyDescent="0.25"/>
    <row r="80" spans="28:34" ht="12.75" x14ac:dyDescent="0.25"/>
    <row r="81" spans="25:34" ht="12.75" x14ac:dyDescent="0.25"/>
    <row r="82" spans="25:34" ht="12.75" x14ac:dyDescent="0.25">
      <c r="Y82" s="78"/>
    </row>
    <row r="83" spans="25:34" ht="12.75" x14ac:dyDescent="0.25">
      <c r="Y83" s="78"/>
      <c r="Z83" s="78"/>
      <c r="AA83" s="78"/>
      <c r="AB83" s="78"/>
      <c r="AC83" s="78"/>
      <c r="AD83" s="78"/>
      <c r="AE83" s="78"/>
      <c r="AF83" s="78"/>
      <c r="AG83" s="78"/>
      <c r="AH83" s="78"/>
    </row>
    <row r="84" spans="25:34" ht="12.75" x14ac:dyDescent="0.25"/>
    <row r="85" spans="25:34" ht="12.75" x14ac:dyDescent="0.25"/>
    <row r="86" spans="25:34" ht="12.75" x14ac:dyDescent="0.25"/>
    <row r="87" spans="25:34" ht="12.75" x14ac:dyDescent="0.25"/>
    <row r="88" spans="25:34" ht="12.75" x14ac:dyDescent="0.25">
      <c r="AH88" s="78"/>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78"/>
      <c r="AG94" s="78"/>
      <c r="AH94" s="78"/>
    </row>
    <row r="95" spans="25:34" ht="13.5" customHeight="1" x14ac:dyDescent="0.25">
      <c r="AH95" s="78"/>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78"/>
    </row>
    <row r="102" spans="33:34" ht="13.5" customHeight="1" x14ac:dyDescent="0.25"/>
    <row r="103" spans="33:34" ht="13.5" customHeight="1" x14ac:dyDescent="0.25"/>
    <row r="104" spans="33:34" ht="13.5" customHeight="1" x14ac:dyDescent="0.25">
      <c r="AG104" s="78"/>
      <c r="AH104" s="78"/>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78"/>
    </row>
    <row r="117" spans="34:122" ht="13.5" customHeight="1" x14ac:dyDescent="0.25"/>
    <row r="118" spans="34:122" ht="13.5" customHeight="1" x14ac:dyDescent="0.25"/>
    <row r="119" spans="34:122" ht="13.5" customHeight="1" x14ac:dyDescent="0.25"/>
    <row r="120" spans="34:122" ht="13.5" customHeight="1" x14ac:dyDescent="0.25">
      <c r="AH120" s="78"/>
    </row>
    <row r="121" spans="34:122" ht="13.5" customHeight="1" x14ac:dyDescent="0.25">
      <c r="AH121" s="78"/>
    </row>
    <row r="122" spans="34:122" ht="13.5" customHeight="1" x14ac:dyDescent="0.25"/>
    <row r="123" spans="34:122" ht="13.5" customHeight="1" x14ac:dyDescent="0.25"/>
    <row r="124" spans="34:122" ht="13.5" customHeight="1" x14ac:dyDescent="0.25"/>
    <row r="125" spans="34:122" ht="13.5" customHeight="1" x14ac:dyDescent="0.25">
      <c r="DR125" s="78" t="s">
        <v>104</v>
      </c>
    </row>
  </sheetData>
  <sheetProtection algorithmName="SHA-512" hashValue="bkNHETzTqSbzs2XCOBYZbCL5ocfzwL6AkV4OSL1D/+/Lm0lAAlxqDF2f/sP6g25S/g5+CRSFpAUjJyU8Xby78g==" saltValue="NYvcaDQPsoP8JKI2p5Q4uQ=="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38" customWidth="1"/>
    <col min="134" max="143" width="1.59765625" style="1" customWidth="1"/>
    <col min="144" max="144" width="0" style="1" hidden="1" customWidth="1"/>
    <col min="145" max="16384" width="0" style="1" hidden="1"/>
  </cols>
  <sheetData>
    <row r="1" spans="2:143" ht="22.5" customHeight="1" x14ac:dyDescent="0.2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306</v>
      </c>
      <c r="DI1" s="574"/>
      <c r="DJ1" s="574"/>
      <c r="DK1" s="574"/>
      <c r="DL1" s="574"/>
      <c r="DM1" s="574"/>
      <c r="DN1" s="575"/>
      <c r="DO1" s="1"/>
      <c r="DP1" s="573" t="s">
        <v>237</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5">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5">
      <c r="B3" s="361" t="s">
        <v>119</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309</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310</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5">
      <c r="B4" s="361" t="s">
        <v>8</v>
      </c>
      <c r="C4" s="362"/>
      <c r="D4" s="362"/>
      <c r="E4" s="362"/>
      <c r="F4" s="362"/>
      <c r="G4" s="362"/>
      <c r="H4" s="362"/>
      <c r="I4" s="362"/>
      <c r="J4" s="362"/>
      <c r="K4" s="362"/>
      <c r="L4" s="362"/>
      <c r="M4" s="362"/>
      <c r="N4" s="362"/>
      <c r="O4" s="362"/>
      <c r="P4" s="362"/>
      <c r="Q4" s="404"/>
      <c r="R4" s="361" t="s">
        <v>313</v>
      </c>
      <c r="S4" s="362"/>
      <c r="T4" s="362"/>
      <c r="U4" s="362"/>
      <c r="V4" s="362"/>
      <c r="W4" s="362"/>
      <c r="X4" s="362"/>
      <c r="Y4" s="404"/>
      <c r="Z4" s="361" t="s">
        <v>316</v>
      </c>
      <c r="AA4" s="362"/>
      <c r="AB4" s="362"/>
      <c r="AC4" s="404"/>
      <c r="AD4" s="361" t="s">
        <v>259</v>
      </c>
      <c r="AE4" s="362"/>
      <c r="AF4" s="362"/>
      <c r="AG4" s="362"/>
      <c r="AH4" s="362"/>
      <c r="AI4" s="362"/>
      <c r="AJ4" s="362"/>
      <c r="AK4" s="404"/>
      <c r="AL4" s="361" t="s">
        <v>316</v>
      </c>
      <c r="AM4" s="362"/>
      <c r="AN4" s="362"/>
      <c r="AO4" s="404"/>
      <c r="AP4" s="576" t="s">
        <v>319</v>
      </c>
      <c r="AQ4" s="576"/>
      <c r="AR4" s="576"/>
      <c r="AS4" s="576"/>
      <c r="AT4" s="576"/>
      <c r="AU4" s="576"/>
      <c r="AV4" s="576"/>
      <c r="AW4" s="576"/>
      <c r="AX4" s="576"/>
      <c r="AY4" s="576"/>
      <c r="AZ4" s="576"/>
      <c r="BA4" s="576"/>
      <c r="BB4" s="576"/>
      <c r="BC4" s="576"/>
      <c r="BD4" s="576"/>
      <c r="BE4" s="576"/>
      <c r="BF4" s="576"/>
      <c r="BG4" s="576" t="s">
        <v>295</v>
      </c>
      <c r="BH4" s="576"/>
      <c r="BI4" s="576"/>
      <c r="BJ4" s="576"/>
      <c r="BK4" s="576"/>
      <c r="BL4" s="576"/>
      <c r="BM4" s="576"/>
      <c r="BN4" s="576"/>
      <c r="BO4" s="576" t="s">
        <v>316</v>
      </c>
      <c r="BP4" s="576"/>
      <c r="BQ4" s="576"/>
      <c r="BR4" s="576"/>
      <c r="BS4" s="576" t="s">
        <v>320</v>
      </c>
      <c r="BT4" s="576"/>
      <c r="BU4" s="576"/>
      <c r="BV4" s="576"/>
      <c r="BW4" s="576"/>
      <c r="BX4" s="576"/>
      <c r="BY4" s="576"/>
      <c r="BZ4" s="576"/>
      <c r="CA4" s="576"/>
      <c r="CB4" s="576"/>
      <c r="CD4" s="361" t="s">
        <v>321</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5">
      <c r="B5" s="577" t="s">
        <v>315</v>
      </c>
      <c r="C5" s="578"/>
      <c r="D5" s="578"/>
      <c r="E5" s="578"/>
      <c r="F5" s="578"/>
      <c r="G5" s="578"/>
      <c r="H5" s="578"/>
      <c r="I5" s="578"/>
      <c r="J5" s="578"/>
      <c r="K5" s="578"/>
      <c r="L5" s="578"/>
      <c r="M5" s="578"/>
      <c r="N5" s="578"/>
      <c r="O5" s="578"/>
      <c r="P5" s="578"/>
      <c r="Q5" s="579"/>
      <c r="R5" s="580">
        <v>1395268</v>
      </c>
      <c r="S5" s="581"/>
      <c r="T5" s="581"/>
      <c r="U5" s="581"/>
      <c r="V5" s="581"/>
      <c r="W5" s="581"/>
      <c r="X5" s="581"/>
      <c r="Y5" s="582"/>
      <c r="Z5" s="583">
        <v>9.6999999999999993</v>
      </c>
      <c r="AA5" s="583"/>
      <c r="AB5" s="583"/>
      <c r="AC5" s="583"/>
      <c r="AD5" s="584">
        <v>1395268</v>
      </c>
      <c r="AE5" s="584"/>
      <c r="AF5" s="584"/>
      <c r="AG5" s="584"/>
      <c r="AH5" s="584"/>
      <c r="AI5" s="584"/>
      <c r="AJ5" s="584"/>
      <c r="AK5" s="584"/>
      <c r="AL5" s="585">
        <v>18.3</v>
      </c>
      <c r="AM5" s="586"/>
      <c r="AN5" s="586"/>
      <c r="AO5" s="587"/>
      <c r="AP5" s="577" t="s">
        <v>322</v>
      </c>
      <c r="AQ5" s="578"/>
      <c r="AR5" s="578"/>
      <c r="AS5" s="578"/>
      <c r="AT5" s="578"/>
      <c r="AU5" s="578"/>
      <c r="AV5" s="578"/>
      <c r="AW5" s="578"/>
      <c r="AX5" s="578"/>
      <c r="AY5" s="578"/>
      <c r="AZ5" s="578"/>
      <c r="BA5" s="578"/>
      <c r="BB5" s="578"/>
      <c r="BC5" s="578"/>
      <c r="BD5" s="578"/>
      <c r="BE5" s="578"/>
      <c r="BF5" s="579"/>
      <c r="BG5" s="588">
        <v>1392591</v>
      </c>
      <c r="BH5" s="367"/>
      <c r="BI5" s="367"/>
      <c r="BJ5" s="367"/>
      <c r="BK5" s="367"/>
      <c r="BL5" s="367"/>
      <c r="BM5" s="367"/>
      <c r="BN5" s="589"/>
      <c r="BO5" s="590">
        <v>99.8</v>
      </c>
      <c r="BP5" s="590"/>
      <c r="BQ5" s="590"/>
      <c r="BR5" s="590"/>
      <c r="BS5" s="591" t="s">
        <v>202</v>
      </c>
      <c r="BT5" s="591"/>
      <c r="BU5" s="591"/>
      <c r="BV5" s="591"/>
      <c r="BW5" s="591"/>
      <c r="BX5" s="591"/>
      <c r="BY5" s="591"/>
      <c r="BZ5" s="591"/>
      <c r="CA5" s="591"/>
      <c r="CB5" s="592"/>
      <c r="CD5" s="361" t="s">
        <v>319</v>
      </c>
      <c r="CE5" s="362"/>
      <c r="CF5" s="362"/>
      <c r="CG5" s="362"/>
      <c r="CH5" s="362"/>
      <c r="CI5" s="362"/>
      <c r="CJ5" s="362"/>
      <c r="CK5" s="362"/>
      <c r="CL5" s="362"/>
      <c r="CM5" s="362"/>
      <c r="CN5" s="362"/>
      <c r="CO5" s="362"/>
      <c r="CP5" s="362"/>
      <c r="CQ5" s="404"/>
      <c r="CR5" s="361" t="s">
        <v>325</v>
      </c>
      <c r="CS5" s="362"/>
      <c r="CT5" s="362"/>
      <c r="CU5" s="362"/>
      <c r="CV5" s="362"/>
      <c r="CW5" s="362"/>
      <c r="CX5" s="362"/>
      <c r="CY5" s="404"/>
      <c r="CZ5" s="361" t="s">
        <v>316</v>
      </c>
      <c r="DA5" s="362"/>
      <c r="DB5" s="362"/>
      <c r="DC5" s="404"/>
      <c r="DD5" s="361" t="s">
        <v>326</v>
      </c>
      <c r="DE5" s="362"/>
      <c r="DF5" s="362"/>
      <c r="DG5" s="362"/>
      <c r="DH5" s="362"/>
      <c r="DI5" s="362"/>
      <c r="DJ5" s="362"/>
      <c r="DK5" s="362"/>
      <c r="DL5" s="362"/>
      <c r="DM5" s="362"/>
      <c r="DN5" s="362"/>
      <c r="DO5" s="362"/>
      <c r="DP5" s="404"/>
      <c r="DQ5" s="361" t="s">
        <v>329</v>
      </c>
      <c r="DR5" s="362"/>
      <c r="DS5" s="362"/>
      <c r="DT5" s="362"/>
      <c r="DU5" s="362"/>
      <c r="DV5" s="362"/>
      <c r="DW5" s="362"/>
      <c r="DX5" s="362"/>
      <c r="DY5" s="362"/>
      <c r="DZ5" s="362"/>
      <c r="EA5" s="362"/>
      <c r="EB5" s="362"/>
      <c r="EC5" s="404"/>
    </row>
    <row r="6" spans="2:143" ht="11.25" customHeight="1" x14ac:dyDescent="0.25">
      <c r="B6" s="593" t="s">
        <v>330</v>
      </c>
      <c r="C6" s="482"/>
      <c r="D6" s="482"/>
      <c r="E6" s="482"/>
      <c r="F6" s="482"/>
      <c r="G6" s="482"/>
      <c r="H6" s="482"/>
      <c r="I6" s="482"/>
      <c r="J6" s="482"/>
      <c r="K6" s="482"/>
      <c r="L6" s="482"/>
      <c r="M6" s="482"/>
      <c r="N6" s="482"/>
      <c r="O6" s="482"/>
      <c r="P6" s="482"/>
      <c r="Q6" s="594"/>
      <c r="R6" s="588">
        <v>138274</v>
      </c>
      <c r="S6" s="367"/>
      <c r="T6" s="367"/>
      <c r="U6" s="367"/>
      <c r="V6" s="367"/>
      <c r="W6" s="367"/>
      <c r="X6" s="367"/>
      <c r="Y6" s="589"/>
      <c r="Z6" s="590">
        <v>1</v>
      </c>
      <c r="AA6" s="590"/>
      <c r="AB6" s="590"/>
      <c r="AC6" s="590"/>
      <c r="AD6" s="591">
        <v>138274</v>
      </c>
      <c r="AE6" s="591"/>
      <c r="AF6" s="591"/>
      <c r="AG6" s="591"/>
      <c r="AH6" s="591"/>
      <c r="AI6" s="591"/>
      <c r="AJ6" s="591"/>
      <c r="AK6" s="591"/>
      <c r="AL6" s="595">
        <v>1.8</v>
      </c>
      <c r="AM6" s="373"/>
      <c r="AN6" s="373"/>
      <c r="AO6" s="596"/>
      <c r="AP6" s="593" t="s">
        <v>111</v>
      </c>
      <c r="AQ6" s="482"/>
      <c r="AR6" s="482"/>
      <c r="AS6" s="482"/>
      <c r="AT6" s="482"/>
      <c r="AU6" s="482"/>
      <c r="AV6" s="482"/>
      <c r="AW6" s="482"/>
      <c r="AX6" s="482"/>
      <c r="AY6" s="482"/>
      <c r="AZ6" s="482"/>
      <c r="BA6" s="482"/>
      <c r="BB6" s="482"/>
      <c r="BC6" s="482"/>
      <c r="BD6" s="482"/>
      <c r="BE6" s="482"/>
      <c r="BF6" s="594"/>
      <c r="BG6" s="588">
        <v>1392591</v>
      </c>
      <c r="BH6" s="367"/>
      <c r="BI6" s="367"/>
      <c r="BJ6" s="367"/>
      <c r="BK6" s="367"/>
      <c r="BL6" s="367"/>
      <c r="BM6" s="367"/>
      <c r="BN6" s="589"/>
      <c r="BO6" s="590">
        <v>99.8</v>
      </c>
      <c r="BP6" s="590"/>
      <c r="BQ6" s="590"/>
      <c r="BR6" s="590"/>
      <c r="BS6" s="591" t="s">
        <v>202</v>
      </c>
      <c r="BT6" s="591"/>
      <c r="BU6" s="591"/>
      <c r="BV6" s="591"/>
      <c r="BW6" s="591"/>
      <c r="BX6" s="591"/>
      <c r="BY6" s="591"/>
      <c r="BZ6" s="591"/>
      <c r="CA6" s="591"/>
      <c r="CB6" s="592"/>
      <c r="CD6" s="577" t="s">
        <v>331</v>
      </c>
      <c r="CE6" s="578"/>
      <c r="CF6" s="578"/>
      <c r="CG6" s="578"/>
      <c r="CH6" s="578"/>
      <c r="CI6" s="578"/>
      <c r="CJ6" s="578"/>
      <c r="CK6" s="578"/>
      <c r="CL6" s="578"/>
      <c r="CM6" s="578"/>
      <c r="CN6" s="578"/>
      <c r="CO6" s="578"/>
      <c r="CP6" s="578"/>
      <c r="CQ6" s="579"/>
      <c r="CR6" s="588">
        <v>88244</v>
      </c>
      <c r="CS6" s="367"/>
      <c r="CT6" s="367"/>
      <c r="CU6" s="367"/>
      <c r="CV6" s="367"/>
      <c r="CW6" s="367"/>
      <c r="CX6" s="367"/>
      <c r="CY6" s="589"/>
      <c r="CZ6" s="585">
        <v>0.6</v>
      </c>
      <c r="DA6" s="586"/>
      <c r="DB6" s="586"/>
      <c r="DC6" s="597"/>
      <c r="DD6" s="598" t="s">
        <v>202</v>
      </c>
      <c r="DE6" s="367"/>
      <c r="DF6" s="367"/>
      <c r="DG6" s="367"/>
      <c r="DH6" s="367"/>
      <c r="DI6" s="367"/>
      <c r="DJ6" s="367"/>
      <c r="DK6" s="367"/>
      <c r="DL6" s="367"/>
      <c r="DM6" s="367"/>
      <c r="DN6" s="367"/>
      <c r="DO6" s="367"/>
      <c r="DP6" s="589"/>
      <c r="DQ6" s="598">
        <v>88244</v>
      </c>
      <c r="DR6" s="367"/>
      <c r="DS6" s="367"/>
      <c r="DT6" s="367"/>
      <c r="DU6" s="367"/>
      <c r="DV6" s="367"/>
      <c r="DW6" s="367"/>
      <c r="DX6" s="367"/>
      <c r="DY6" s="367"/>
      <c r="DZ6" s="367"/>
      <c r="EA6" s="367"/>
      <c r="EB6" s="367"/>
      <c r="EC6" s="599"/>
    </row>
    <row r="7" spans="2:143" ht="11.25" customHeight="1" x14ac:dyDescent="0.25">
      <c r="B7" s="593" t="s">
        <v>44</v>
      </c>
      <c r="C7" s="482"/>
      <c r="D7" s="482"/>
      <c r="E7" s="482"/>
      <c r="F7" s="482"/>
      <c r="G7" s="482"/>
      <c r="H7" s="482"/>
      <c r="I7" s="482"/>
      <c r="J7" s="482"/>
      <c r="K7" s="482"/>
      <c r="L7" s="482"/>
      <c r="M7" s="482"/>
      <c r="N7" s="482"/>
      <c r="O7" s="482"/>
      <c r="P7" s="482"/>
      <c r="Q7" s="594"/>
      <c r="R7" s="588">
        <v>188</v>
      </c>
      <c r="S7" s="367"/>
      <c r="T7" s="367"/>
      <c r="U7" s="367"/>
      <c r="V7" s="367"/>
      <c r="W7" s="367"/>
      <c r="X7" s="367"/>
      <c r="Y7" s="589"/>
      <c r="Z7" s="590">
        <v>0</v>
      </c>
      <c r="AA7" s="590"/>
      <c r="AB7" s="590"/>
      <c r="AC7" s="590"/>
      <c r="AD7" s="591">
        <v>188</v>
      </c>
      <c r="AE7" s="591"/>
      <c r="AF7" s="591"/>
      <c r="AG7" s="591"/>
      <c r="AH7" s="591"/>
      <c r="AI7" s="591"/>
      <c r="AJ7" s="591"/>
      <c r="AK7" s="591"/>
      <c r="AL7" s="595">
        <v>0</v>
      </c>
      <c r="AM7" s="373"/>
      <c r="AN7" s="373"/>
      <c r="AO7" s="596"/>
      <c r="AP7" s="593" t="s">
        <v>332</v>
      </c>
      <c r="AQ7" s="482"/>
      <c r="AR7" s="482"/>
      <c r="AS7" s="482"/>
      <c r="AT7" s="482"/>
      <c r="AU7" s="482"/>
      <c r="AV7" s="482"/>
      <c r="AW7" s="482"/>
      <c r="AX7" s="482"/>
      <c r="AY7" s="482"/>
      <c r="AZ7" s="482"/>
      <c r="BA7" s="482"/>
      <c r="BB7" s="482"/>
      <c r="BC7" s="482"/>
      <c r="BD7" s="482"/>
      <c r="BE7" s="482"/>
      <c r="BF7" s="594"/>
      <c r="BG7" s="588">
        <v>355191</v>
      </c>
      <c r="BH7" s="367"/>
      <c r="BI7" s="367"/>
      <c r="BJ7" s="367"/>
      <c r="BK7" s="367"/>
      <c r="BL7" s="367"/>
      <c r="BM7" s="367"/>
      <c r="BN7" s="589"/>
      <c r="BO7" s="590">
        <v>25.5</v>
      </c>
      <c r="BP7" s="590"/>
      <c r="BQ7" s="590"/>
      <c r="BR7" s="590"/>
      <c r="BS7" s="591" t="s">
        <v>202</v>
      </c>
      <c r="BT7" s="591"/>
      <c r="BU7" s="591"/>
      <c r="BV7" s="591"/>
      <c r="BW7" s="591"/>
      <c r="BX7" s="591"/>
      <c r="BY7" s="591"/>
      <c r="BZ7" s="591"/>
      <c r="CA7" s="591"/>
      <c r="CB7" s="592"/>
      <c r="CD7" s="593" t="s">
        <v>335</v>
      </c>
      <c r="CE7" s="482"/>
      <c r="CF7" s="482"/>
      <c r="CG7" s="482"/>
      <c r="CH7" s="482"/>
      <c r="CI7" s="482"/>
      <c r="CJ7" s="482"/>
      <c r="CK7" s="482"/>
      <c r="CL7" s="482"/>
      <c r="CM7" s="482"/>
      <c r="CN7" s="482"/>
      <c r="CO7" s="482"/>
      <c r="CP7" s="482"/>
      <c r="CQ7" s="594"/>
      <c r="CR7" s="588">
        <v>2377615</v>
      </c>
      <c r="CS7" s="367"/>
      <c r="CT7" s="367"/>
      <c r="CU7" s="367"/>
      <c r="CV7" s="367"/>
      <c r="CW7" s="367"/>
      <c r="CX7" s="367"/>
      <c r="CY7" s="589"/>
      <c r="CZ7" s="590">
        <v>17.2</v>
      </c>
      <c r="DA7" s="590"/>
      <c r="DB7" s="590"/>
      <c r="DC7" s="590"/>
      <c r="DD7" s="598">
        <v>113159</v>
      </c>
      <c r="DE7" s="367"/>
      <c r="DF7" s="367"/>
      <c r="DG7" s="367"/>
      <c r="DH7" s="367"/>
      <c r="DI7" s="367"/>
      <c r="DJ7" s="367"/>
      <c r="DK7" s="367"/>
      <c r="DL7" s="367"/>
      <c r="DM7" s="367"/>
      <c r="DN7" s="367"/>
      <c r="DO7" s="367"/>
      <c r="DP7" s="589"/>
      <c r="DQ7" s="598">
        <v>1731978</v>
      </c>
      <c r="DR7" s="367"/>
      <c r="DS7" s="367"/>
      <c r="DT7" s="367"/>
      <c r="DU7" s="367"/>
      <c r="DV7" s="367"/>
      <c r="DW7" s="367"/>
      <c r="DX7" s="367"/>
      <c r="DY7" s="367"/>
      <c r="DZ7" s="367"/>
      <c r="EA7" s="367"/>
      <c r="EB7" s="367"/>
      <c r="EC7" s="599"/>
    </row>
    <row r="8" spans="2:143" ht="11.25" customHeight="1" x14ac:dyDescent="0.25">
      <c r="B8" s="593" t="s">
        <v>337</v>
      </c>
      <c r="C8" s="482"/>
      <c r="D8" s="482"/>
      <c r="E8" s="482"/>
      <c r="F8" s="482"/>
      <c r="G8" s="482"/>
      <c r="H8" s="482"/>
      <c r="I8" s="482"/>
      <c r="J8" s="482"/>
      <c r="K8" s="482"/>
      <c r="L8" s="482"/>
      <c r="M8" s="482"/>
      <c r="N8" s="482"/>
      <c r="O8" s="482"/>
      <c r="P8" s="482"/>
      <c r="Q8" s="594"/>
      <c r="R8" s="588">
        <v>4344</v>
      </c>
      <c r="S8" s="367"/>
      <c r="T8" s="367"/>
      <c r="U8" s="367"/>
      <c r="V8" s="367"/>
      <c r="W8" s="367"/>
      <c r="X8" s="367"/>
      <c r="Y8" s="589"/>
      <c r="Z8" s="590">
        <v>0</v>
      </c>
      <c r="AA8" s="590"/>
      <c r="AB8" s="590"/>
      <c r="AC8" s="590"/>
      <c r="AD8" s="591">
        <v>4344</v>
      </c>
      <c r="AE8" s="591"/>
      <c r="AF8" s="591"/>
      <c r="AG8" s="591"/>
      <c r="AH8" s="591"/>
      <c r="AI8" s="591"/>
      <c r="AJ8" s="591"/>
      <c r="AK8" s="591"/>
      <c r="AL8" s="595">
        <v>0.1</v>
      </c>
      <c r="AM8" s="373"/>
      <c r="AN8" s="373"/>
      <c r="AO8" s="596"/>
      <c r="AP8" s="593" t="s">
        <v>125</v>
      </c>
      <c r="AQ8" s="482"/>
      <c r="AR8" s="482"/>
      <c r="AS8" s="482"/>
      <c r="AT8" s="482"/>
      <c r="AU8" s="482"/>
      <c r="AV8" s="482"/>
      <c r="AW8" s="482"/>
      <c r="AX8" s="482"/>
      <c r="AY8" s="482"/>
      <c r="AZ8" s="482"/>
      <c r="BA8" s="482"/>
      <c r="BB8" s="482"/>
      <c r="BC8" s="482"/>
      <c r="BD8" s="482"/>
      <c r="BE8" s="482"/>
      <c r="BF8" s="594"/>
      <c r="BG8" s="588">
        <v>16085</v>
      </c>
      <c r="BH8" s="367"/>
      <c r="BI8" s="367"/>
      <c r="BJ8" s="367"/>
      <c r="BK8" s="367"/>
      <c r="BL8" s="367"/>
      <c r="BM8" s="367"/>
      <c r="BN8" s="589"/>
      <c r="BO8" s="590">
        <v>1.2</v>
      </c>
      <c r="BP8" s="590"/>
      <c r="BQ8" s="590"/>
      <c r="BR8" s="590"/>
      <c r="BS8" s="591" t="s">
        <v>202</v>
      </c>
      <c r="BT8" s="591"/>
      <c r="BU8" s="591"/>
      <c r="BV8" s="591"/>
      <c r="BW8" s="591"/>
      <c r="BX8" s="591"/>
      <c r="BY8" s="591"/>
      <c r="BZ8" s="591"/>
      <c r="CA8" s="591"/>
      <c r="CB8" s="592"/>
      <c r="CD8" s="593" t="s">
        <v>340</v>
      </c>
      <c r="CE8" s="482"/>
      <c r="CF8" s="482"/>
      <c r="CG8" s="482"/>
      <c r="CH8" s="482"/>
      <c r="CI8" s="482"/>
      <c r="CJ8" s="482"/>
      <c r="CK8" s="482"/>
      <c r="CL8" s="482"/>
      <c r="CM8" s="482"/>
      <c r="CN8" s="482"/>
      <c r="CO8" s="482"/>
      <c r="CP8" s="482"/>
      <c r="CQ8" s="594"/>
      <c r="CR8" s="588">
        <v>2201562</v>
      </c>
      <c r="CS8" s="367"/>
      <c r="CT8" s="367"/>
      <c r="CU8" s="367"/>
      <c r="CV8" s="367"/>
      <c r="CW8" s="367"/>
      <c r="CX8" s="367"/>
      <c r="CY8" s="589"/>
      <c r="CZ8" s="590">
        <v>15.9</v>
      </c>
      <c r="DA8" s="590"/>
      <c r="DB8" s="590"/>
      <c r="DC8" s="590"/>
      <c r="DD8" s="598">
        <v>31036</v>
      </c>
      <c r="DE8" s="367"/>
      <c r="DF8" s="367"/>
      <c r="DG8" s="367"/>
      <c r="DH8" s="367"/>
      <c r="DI8" s="367"/>
      <c r="DJ8" s="367"/>
      <c r="DK8" s="367"/>
      <c r="DL8" s="367"/>
      <c r="DM8" s="367"/>
      <c r="DN8" s="367"/>
      <c r="DO8" s="367"/>
      <c r="DP8" s="589"/>
      <c r="DQ8" s="598">
        <v>1638046</v>
      </c>
      <c r="DR8" s="367"/>
      <c r="DS8" s="367"/>
      <c r="DT8" s="367"/>
      <c r="DU8" s="367"/>
      <c r="DV8" s="367"/>
      <c r="DW8" s="367"/>
      <c r="DX8" s="367"/>
      <c r="DY8" s="367"/>
      <c r="DZ8" s="367"/>
      <c r="EA8" s="367"/>
      <c r="EB8" s="367"/>
      <c r="EC8" s="599"/>
    </row>
    <row r="9" spans="2:143" ht="11.25" customHeight="1" x14ac:dyDescent="0.25">
      <c r="B9" s="593" t="s">
        <v>339</v>
      </c>
      <c r="C9" s="482"/>
      <c r="D9" s="482"/>
      <c r="E9" s="482"/>
      <c r="F9" s="482"/>
      <c r="G9" s="482"/>
      <c r="H9" s="482"/>
      <c r="I9" s="482"/>
      <c r="J9" s="482"/>
      <c r="K9" s="482"/>
      <c r="L9" s="482"/>
      <c r="M9" s="482"/>
      <c r="N9" s="482"/>
      <c r="O9" s="482"/>
      <c r="P9" s="482"/>
      <c r="Q9" s="594"/>
      <c r="R9" s="588">
        <v>4666</v>
      </c>
      <c r="S9" s="367"/>
      <c r="T9" s="367"/>
      <c r="U9" s="367"/>
      <c r="V9" s="367"/>
      <c r="W9" s="367"/>
      <c r="X9" s="367"/>
      <c r="Y9" s="589"/>
      <c r="Z9" s="590">
        <v>0</v>
      </c>
      <c r="AA9" s="590"/>
      <c r="AB9" s="590"/>
      <c r="AC9" s="590"/>
      <c r="AD9" s="591">
        <v>4666</v>
      </c>
      <c r="AE9" s="591"/>
      <c r="AF9" s="591"/>
      <c r="AG9" s="591"/>
      <c r="AH9" s="591"/>
      <c r="AI9" s="591"/>
      <c r="AJ9" s="591"/>
      <c r="AK9" s="591"/>
      <c r="AL9" s="595">
        <v>0.1</v>
      </c>
      <c r="AM9" s="373"/>
      <c r="AN9" s="373"/>
      <c r="AO9" s="596"/>
      <c r="AP9" s="593" t="s">
        <v>341</v>
      </c>
      <c r="AQ9" s="482"/>
      <c r="AR9" s="482"/>
      <c r="AS9" s="482"/>
      <c r="AT9" s="482"/>
      <c r="AU9" s="482"/>
      <c r="AV9" s="482"/>
      <c r="AW9" s="482"/>
      <c r="AX9" s="482"/>
      <c r="AY9" s="482"/>
      <c r="AZ9" s="482"/>
      <c r="BA9" s="482"/>
      <c r="BB9" s="482"/>
      <c r="BC9" s="482"/>
      <c r="BD9" s="482"/>
      <c r="BE9" s="482"/>
      <c r="BF9" s="594"/>
      <c r="BG9" s="588">
        <v>299481</v>
      </c>
      <c r="BH9" s="367"/>
      <c r="BI9" s="367"/>
      <c r="BJ9" s="367"/>
      <c r="BK9" s="367"/>
      <c r="BL9" s="367"/>
      <c r="BM9" s="367"/>
      <c r="BN9" s="589"/>
      <c r="BO9" s="590">
        <v>21.5</v>
      </c>
      <c r="BP9" s="590"/>
      <c r="BQ9" s="590"/>
      <c r="BR9" s="590"/>
      <c r="BS9" s="591" t="s">
        <v>202</v>
      </c>
      <c r="BT9" s="591"/>
      <c r="BU9" s="591"/>
      <c r="BV9" s="591"/>
      <c r="BW9" s="591"/>
      <c r="BX9" s="591"/>
      <c r="BY9" s="591"/>
      <c r="BZ9" s="591"/>
      <c r="CA9" s="591"/>
      <c r="CB9" s="592"/>
      <c r="CD9" s="593" t="s">
        <v>344</v>
      </c>
      <c r="CE9" s="482"/>
      <c r="CF9" s="482"/>
      <c r="CG9" s="482"/>
      <c r="CH9" s="482"/>
      <c r="CI9" s="482"/>
      <c r="CJ9" s="482"/>
      <c r="CK9" s="482"/>
      <c r="CL9" s="482"/>
      <c r="CM9" s="482"/>
      <c r="CN9" s="482"/>
      <c r="CO9" s="482"/>
      <c r="CP9" s="482"/>
      <c r="CQ9" s="594"/>
      <c r="CR9" s="588">
        <v>1858545</v>
      </c>
      <c r="CS9" s="367"/>
      <c r="CT9" s="367"/>
      <c r="CU9" s="367"/>
      <c r="CV9" s="367"/>
      <c r="CW9" s="367"/>
      <c r="CX9" s="367"/>
      <c r="CY9" s="589"/>
      <c r="CZ9" s="590">
        <v>13.5</v>
      </c>
      <c r="DA9" s="590"/>
      <c r="DB9" s="590"/>
      <c r="DC9" s="590"/>
      <c r="DD9" s="598">
        <v>54343</v>
      </c>
      <c r="DE9" s="367"/>
      <c r="DF9" s="367"/>
      <c r="DG9" s="367"/>
      <c r="DH9" s="367"/>
      <c r="DI9" s="367"/>
      <c r="DJ9" s="367"/>
      <c r="DK9" s="367"/>
      <c r="DL9" s="367"/>
      <c r="DM9" s="367"/>
      <c r="DN9" s="367"/>
      <c r="DO9" s="367"/>
      <c r="DP9" s="589"/>
      <c r="DQ9" s="598">
        <v>1044323</v>
      </c>
      <c r="DR9" s="367"/>
      <c r="DS9" s="367"/>
      <c r="DT9" s="367"/>
      <c r="DU9" s="367"/>
      <c r="DV9" s="367"/>
      <c r="DW9" s="367"/>
      <c r="DX9" s="367"/>
      <c r="DY9" s="367"/>
      <c r="DZ9" s="367"/>
      <c r="EA9" s="367"/>
      <c r="EB9" s="367"/>
      <c r="EC9" s="599"/>
    </row>
    <row r="10" spans="2:143" ht="11.25" customHeight="1" x14ac:dyDescent="0.25">
      <c r="B10" s="593" t="s">
        <v>131</v>
      </c>
      <c r="C10" s="482"/>
      <c r="D10" s="482"/>
      <c r="E10" s="482"/>
      <c r="F10" s="482"/>
      <c r="G10" s="482"/>
      <c r="H10" s="482"/>
      <c r="I10" s="482"/>
      <c r="J10" s="482"/>
      <c r="K10" s="482"/>
      <c r="L10" s="482"/>
      <c r="M10" s="482"/>
      <c r="N10" s="482"/>
      <c r="O10" s="482"/>
      <c r="P10" s="482"/>
      <c r="Q10" s="594"/>
      <c r="R10" s="588" t="s">
        <v>202</v>
      </c>
      <c r="S10" s="367"/>
      <c r="T10" s="367"/>
      <c r="U10" s="367"/>
      <c r="V10" s="367"/>
      <c r="W10" s="367"/>
      <c r="X10" s="367"/>
      <c r="Y10" s="589"/>
      <c r="Z10" s="590" t="s">
        <v>202</v>
      </c>
      <c r="AA10" s="590"/>
      <c r="AB10" s="590"/>
      <c r="AC10" s="590"/>
      <c r="AD10" s="591" t="s">
        <v>202</v>
      </c>
      <c r="AE10" s="591"/>
      <c r="AF10" s="591"/>
      <c r="AG10" s="591"/>
      <c r="AH10" s="591"/>
      <c r="AI10" s="591"/>
      <c r="AJ10" s="591"/>
      <c r="AK10" s="591"/>
      <c r="AL10" s="595" t="s">
        <v>202</v>
      </c>
      <c r="AM10" s="373"/>
      <c r="AN10" s="373"/>
      <c r="AO10" s="596"/>
      <c r="AP10" s="593" t="s">
        <v>194</v>
      </c>
      <c r="AQ10" s="482"/>
      <c r="AR10" s="482"/>
      <c r="AS10" s="482"/>
      <c r="AT10" s="482"/>
      <c r="AU10" s="482"/>
      <c r="AV10" s="482"/>
      <c r="AW10" s="482"/>
      <c r="AX10" s="482"/>
      <c r="AY10" s="482"/>
      <c r="AZ10" s="482"/>
      <c r="BA10" s="482"/>
      <c r="BB10" s="482"/>
      <c r="BC10" s="482"/>
      <c r="BD10" s="482"/>
      <c r="BE10" s="482"/>
      <c r="BF10" s="594"/>
      <c r="BG10" s="588">
        <v>24805</v>
      </c>
      <c r="BH10" s="367"/>
      <c r="BI10" s="367"/>
      <c r="BJ10" s="367"/>
      <c r="BK10" s="367"/>
      <c r="BL10" s="367"/>
      <c r="BM10" s="367"/>
      <c r="BN10" s="589"/>
      <c r="BO10" s="590">
        <v>1.8</v>
      </c>
      <c r="BP10" s="590"/>
      <c r="BQ10" s="590"/>
      <c r="BR10" s="590"/>
      <c r="BS10" s="591" t="s">
        <v>202</v>
      </c>
      <c r="BT10" s="591"/>
      <c r="BU10" s="591"/>
      <c r="BV10" s="591"/>
      <c r="BW10" s="591"/>
      <c r="BX10" s="591"/>
      <c r="BY10" s="591"/>
      <c r="BZ10" s="591"/>
      <c r="CA10" s="591"/>
      <c r="CB10" s="592"/>
      <c r="CD10" s="593" t="s">
        <v>230</v>
      </c>
      <c r="CE10" s="482"/>
      <c r="CF10" s="482"/>
      <c r="CG10" s="482"/>
      <c r="CH10" s="482"/>
      <c r="CI10" s="482"/>
      <c r="CJ10" s="482"/>
      <c r="CK10" s="482"/>
      <c r="CL10" s="482"/>
      <c r="CM10" s="482"/>
      <c r="CN10" s="482"/>
      <c r="CO10" s="482"/>
      <c r="CP10" s="482"/>
      <c r="CQ10" s="594"/>
      <c r="CR10" s="588">
        <v>30000</v>
      </c>
      <c r="CS10" s="367"/>
      <c r="CT10" s="367"/>
      <c r="CU10" s="367"/>
      <c r="CV10" s="367"/>
      <c r="CW10" s="367"/>
      <c r="CX10" s="367"/>
      <c r="CY10" s="589"/>
      <c r="CZ10" s="590">
        <v>0.2</v>
      </c>
      <c r="DA10" s="590"/>
      <c r="DB10" s="590"/>
      <c r="DC10" s="590"/>
      <c r="DD10" s="598" t="s">
        <v>202</v>
      </c>
      <c r="DE10" s="367"/>
      <c r="DF10" s="367"/>
      <c r="DG10" s="367"/>
      <c r="DH10" s="367"/>
      <c r="DI10" s="367"/>
      <c r="DJ10" s="367"/>
      <c r="DK10" s="367"/>
      <c r="DL10" s="367"/>
      <c r="DM10" s="367"/>
      <c r="DN10" s="367"/>
      <c r="DO10" s="367"/>
      <c r="DP10" s="589"/>
      <c r="DQ10" s="598" t="s">
        <v>202</v>
      </c>
      <c r="DR10" s="367"/>
      <c r="DS10" s="367"/>
      <c r="DT10" s="367"/>
      <c r="DU10" s="367"/>
      <c r="DV10" s="367"/>
      <c r="DW10" s="367"/>
      <c r="DX10" s="367"/>
      <c r="DY10" s="367"/>
      <c r="DZ10" s="367"/>
      <c r="EA10" s="367"/>
      <c r="EB10" s="367"/>
      <c r="EC10" s="599"/>
    </row>
    <row r="11" spans="2:143" ht="11.25" customHeight="1" x14ac:dyDescent="0.25">
      <c r="B11" s="593" t="s">
        <v>109</v>
      </c>
      <c r="C11" s="482"/>
      <c r="D11" s="482"/>
      <c r="E11" s="482"/>
      <c r="F11" s="482"/>
      <c r="G11" s="482"/>
      <c r="H11" s="482"/>
      <c r="I11" s="482"/>
      <c r="J11" s="482"/>
      <c r="K11" s="482"/>
      <c r="L11" s="482"/>
      <c r="M11" s="482"/>
      <c r="N11" s="482"/>
      <c r="O11" s="482"/>
      <c r="P11" s="482"/>
      <c r="Q11" s="594"/>
      <c r="R11" s="588">
        <v>249936</v>
      </c>
      <c r="S11" s="367"/>
      <c r="T11" s="367"/>
      <c r="U11" s="367"/>
      <c r="V11" s="367"/>
      <c r="W11" s="367"/>
      <c r="X11" s="367"/>
      <c r="Y11" s="589"/>
      <c r="Z11" s="595">
        <v>1.7</v>
      </c>
      <c r="AA11" s="373"/>
      <c r="AB11" s="373"/>
      <c r="AC11" s="600"/>
      <c r="AD11" s="598">
        <v>249936</v>
      </c>
      <c r="AE11" s="367"/>
      <c r="AF11" s="367"/>
      <c r="AG11" s="367"/>
      <c r="AH11" s="367"/>
      <c r="AI11" s="367"/>
      <c r="AJ11" s="367"/>
      <c r="AK11" s="589"/>
      <c r="AL11" s="595">
        <v>3.3</v>
      </c>
      <c r="AM11" s="373"/>
      <c r="AN11" s="373"/>
      <c r="AO11" s="596"/>
      <c r="AP11" s="593" t="s">
        <v>346</v>
      </c>
      <c r="AQ11" s="482"/>
      <c r="AR11" s="482"/>
      <c r="AS11" s="482"/>
      <c r="AT11" s="482"/>
      <c r="AU11" s="482"/>
      <c r="AV11" s="482"/>
      <c r="AW11" s="482"/>
      <c r="AX11" s="482"/>
      <c r="AY11" s="482"/>
      <c r="AZ11" s="482"/>
      <c r="BA11" s="482"/>
      <c r="BB11" s="482"/>
      <c r="BC11" s="482"/>
      <c r="BD11" s="482"/>
      <c r="BE11" s="482"/>
      <c r="BF11" s="594"/>
      <c r="BG11" s="588">
        <v>14820</v>
      </c>
      <c r="BH11" s="367"/>
      <c r="BI11" s="367"/>
      <c r="BJ11" s="367"/>
      <c r="BK11" s="367"/>
      <c r="BL11" s="367"/>
      <c r="BM11" s="367"/>
      <c r="BN11" s="589"/>
      <c r="BO11" s="590">
        <v>1.1000000000000001</v>
      </c>
      <c r="BP11" s="590"/>
      <c r="BQ11" s="590"/>
      <c r="BR11" s="590"/>
      <c r="BS11" s="591" t="s">
        <v>202</v>
      </c>
      <c r="BT11" s="591"/>
      <c r="BU11" s="591"/>
      <c r="BV11" s="591"/>
      <c r="BW11" s="591"/>
      <c r="BX11" s="591"/>
      <c r="BY11" s="591"/>
      <c r="BZ11" s="591"/>
      <c r="CA11" s="591"/>
      <c r="CB11" s="592"/>
      <c r="CD11" s="593" t="s">
        <v>349</v>
      </c>
      <c r="CE11" s="482"/>
      <c r="CF11" s="482"/>
      <c r="CG11" s="482"/>
      <c r="CH11" s="482"/>
      <c r="CI11" s="482"/>
      <c r="CJ11" s="482"/>
      <c r="CK11" s="482"/>
      <c r="CL11" s="482"/>
      <c r="CM11" s="482"/>
      <c r="CN11" s="482"/>
      <c r="CO11" s="482"/>
      <c r="CP11" s="482"/>
      <c r="CQ11" s="594"/>
      <c r="CR11" s="588">
        <v>599723</v>
      </c>
      <c r="CS11" s="367"/>
      <c r="CT11" s="367"/>
      <c r="CU11" s="367"/>
      <c r="CV11" s="367"/>
      <c r="CW11" s="367"/>
      <c r="CX11" s="367"/>
      <c r="CY11" s="589"/>
      <c r="CZ11" s="590">
        <v>4.3</v>
      </c>
      <c r="DA11" s="590"/>
      <c r="DB11" s="590"/>
      <c r="DC11" s="590"/>
      <c r="DD11" s="598">
        <v>100140</v>
      </c>
      <c r="DE11" s="367"/>
      <c r="DF11" s="367"/>
      <c r="DG11" s="367"/>
      <c r="DH11" s="367"/>
      <c r="DI11" s="367"/>
      <c r="DJ11" s="367"/>
      <c r="DK11" s="367"/>
      <c r="DL11" s="367"/>
      <c r="DM11" s="367"/>
      <c r="DN11" s="367"/>
      <c r="DO11" s="367"/>
      <c r="DP11" s="589"/>
      <c r="DQ11" s="598">
        <v>358613</v>
      </c>
      <c r="DR11" s="367"/>
      <c r="DS11" s="367"/>
      <c r="DT11" s="367"/>
      <c r="DU11" s="367"/>
      <c r="DV11" s="367"/>
      <c r="DW11" s="367"/>
      <c r="DX11" s="367"/>
      <c r="DY11" s="367"/>
      <c r="DZ11" s="367"/>
      <c r="EA11" s="367"/>
      <c r="EB11" s="367"/>
      <c r="EC11" s="599"/>
    </row>
    <row r="12" spans="2:143" ht="11.25" customHeight="1" x14ac:dyDescent="0.25">
      <c r="B12" s="593" t="s">
        <v>150</v>
      </c>
      <c r="C12" s="482"/>
      <c r="D12" s="482"/>
      <c r="E12" s="482"/>
      <c r="F12" s="482"/>
      <c r="G12" s="482"/>
      <c r="H12" s="482"/>
      <c r="I12" s="482"/>
      <c r="J12" s="482"/>
      <c r="K12" s="482"/>
      <c r="L12" s="482"/>
      <c r="M12" s="482"/>
      <c r="N12" s="482"/>
      <c r="O12" s="482"/>
      <c r="P12" s="482"/>
      <c r="Q12" s="594"/>
      <c r="R12" s="588">
        <v>2897</v>
      </c>
      <c r="S12" s="367"/>
      <c r="T12" s="367"/>
      <c r="U12" s="367"/>
      <c r="V12" s="367"/>
      <c r="W12" s="367"/>
      <c r="X12" s="367"/>
      <c r="Y12" s="589"/>
      <c r="Z12" s="590">
        <v>0</v>
      </c>
      <c r="AA12" s="590"/>
      <c r="AB12" s="590"/>
      <c r="AC12" s="590"/>
      <c r="AD12" s="591">
        <v>2897</v>
      </c>
      <c r="AE12" s="591"/>
      <c r="AF12" s="591"/>
      <c r="AG12" s="591"/>
      <c r="AH12" s="591"/>
      <c r="AI12" s="591"/>
      <c r="AJ12" s="591"/>
      <c r="AK12" s="591"/>
      <c r="AL12" s="595">
        <v>0</v>
      </c>
      <c r="AM12" s="373"/>
      <c r="AN12" s="373"/>
      <c r="AO12" s="596"/>
      <c r="AP12" s="593" t="s">
        <v>350</v>
      </c>
      <c r="AQ12" s="482"/>
      <c r="AR12" s="482"/>
      <c r="AS12" s="482"/>
      <c r="AT12" s="482"/>
      <c r="AU12" s="482"/>
      <c r="AV12" s="482"/>
      <c r="AW12" s="482"/>
      <c r="AX12" s="482"/>
      <c r="AY12" s="482"/>
      <c r="AZ12" s="482"/>
      <c r="BA12" s="482"/>
      <c r="BB12" s="482"/>
      <c r="BC12" s="482"/>
      <c r="BD12" s="482"/>
      <c r="BE12" s="482"/>
      <c r="BF12" s="594"/>
      <c r="BG12" s="588">
        <v>921559</v>
      </c>
      <c r="BH12" s="367"/>
      <c r="BI12" s="367"/>
      <c r="BJ12" s="367"/>
      <c r="BK12" s="367"/>
      <c r="BL12" s="367"/>
      <c r="BM12" s="367"/>
      <c r="BN12" s="589"/>
      <c r="BO12" s="590">
        <v>66</v>
      </c>
      <c r="BP12" s="590"/>
      <c r="BQ12" s="590"/>
      <c r="BR12" s="590"/>
      <c r="BS12" s="591" t="s">
        <v>202</v>
      </c>
      <c r="BT12" s="591"/>
      <c r="BU12" s="591"/>
      <c r="BV12" s="591"/>
      <c r="BW12" s="591"/>
      <c r="BX12" s="591"/>
      <c r="BY12" s="591"/>
      <c r="BZ12" s="591"/>
      <c r="CA12" s="591"/>
      <c r="CB12" s="592"/>
      <c r="CD12" s="593" t="s">
        <v>94</v>
      </c>
      <c r="CE12" s="482"/>
      <c r="CF12" s="482"/>
      <c r="CG12" s="482"/>
      <c r="CH12" s="482"/>
      <c r="CI12" s="482"/>
      <c r="CJ12" s="482"/>
      <c r="CK12" s="482"/>
      <c r="CL12" s="482"/>
      <c r="CM12" s="482"/>
      <c r="CN12" s="482"/>
      <c r="CO12" s="482"/>
      <c r="CP12" s="482"/>
      <c r="CQ12" s="594"/>
      <c r="CR12" s="588">
        <v>1025480</v>
      </c>
      <c r="CS12" s="367"/>
      <c r="CT12" s="367"/>
      <c r="CU12" s="367"/>
      <c r="CV12" s="367"/>
      <c r="CW12" s="367"/>
      <c r="CX12" s="367"/>
      <c r="CY12" s="589"/>
      <c r="CZ12" s="590">
        <v>7.4</v>
      </c>
      <c r="DA12" s="590"/>
      <c r="DB12" s="590"/>
      <c r="DC12" s="590"/>
      <c r="DD12" s="598">
        <v>590211</v>
      </c>
      <c r="DE12" s="367"/>
      <c r="DF12" s="367"/>
      <c r="DG12" s="367"/>
      <c r="DH12" s="367"/>
      <c r="DI12" s="367"/>
      <c r="DJ12" s="367"/>
      <c r="DK12" s="367"/>
      <c r="DL12" s="367"/>
      <c r="DM12" s="367"/>
      <c r="DN12" s="367"/>
      <c r="DO12" s="367"/>
      <c r="DP12" s="589"/>
      <c r="DQ12" s="598">
        <v>445660</v>
      </c>
      <c r="DR12" s="367"/>
      <c r="DS12" s="367"/>
      <c r="DT12" s="367"/>
      <c r="DU12" s="367"/>
      <c r="DV12" s="367"/>
      <c r="DW12" s="367"/>
      <c r="DX12" s="367"/>
      <c r="DY12" s="367"/>
      <c r="DZ12" s="367"/>
      <c r="EA12" s="367"/>
      <c r="EB12" s="367"/>
      <c r="EC12" s="599"/>
    </row>
    <row r="13" spans="2:143" ht="11.25" customHeight="1" x14ac:dyDescent="0.25">
      <c r="B13" s="593" t="s">
        <v>351</v>
      </c>
      <c r="C13" s="482"/>
      <c r="D13" s="482"/>
      <c r="E13" s="482"/>
      <c r="F13" s="482"/>
      <c r="G13" s="482"/>
      <c r="H13" s="482"/>
      <c r="I13" s="482"/>
      <c r="J13" s="482"/>
      <c r="K13" s="482"/>
      <c r="L13" s="482"/>
      <c r="M13" s="482"/>
      <c r="N13" s="482"/>
      <c r="O13" s="482"/>
      <c r="P13" s="482"/>
      <c r="Q13" s="594"/>
      <c r="R13" s="588" t="s">
        <v>202</v>
      </c>
      <c r="S13" s="367"/>
      <c r="T13" s="367"/>
      <c r="U13" s="367"/>
      <c r="V13" s="367"/>
      <c r="W13" s="367"/>
      <c r="X13" s="367"/>
      <c r="Y13" s="589"/>
      <c r="Z13" s="590" t="s">
        <v>202</v>
      </c>
      <c r="AA13" s="590"/>
      <c r="AB13" s="590"/>
      <c r="AC13" s="590"/>
      <c r="AD13" s="591" t="s">
        <v>202</v>
      </c>
      <c r="AE13" s="591"/>
      <c r="AF13" s="591"/>
      <c r="AG13" s="591"/>
      <c r="AH13" s="591"/>
      <c r="AI13" s="591"/>
      <c r="AJ13" s="591"/>
      <c r="AK13" s="591"/>
      <c r="AL13" s="595" t="s">
        <v>202</v>
      </c>
      <c r="AM13" s="373"/>
      <c r="AN13" s="373"/>
      <c r="AO13" s="596"/>
      <c r="AP13" s="593" t="s">
        <v>353</v>
      </c>
      <c r="AQ13" s="482"/>
      <c r="AR13" s="482"/>
      <c r="AS13" s="482"/>
      <c r="AT13" s="482"/>
      <c r="AU13" s="482"/>
      <c r="AV13" s="482"/>
      <c r="AW13" s="482"/>
      <c r="AX13" s="482"/>
      <c r="AY13" s="482"/>
      <c r="AZ13" s="482"/>
      <c r="BA13" s="482"/>
      <c r="BB13" s="482"/>
      <c r="BC13" s="482"/>
      <c r="BD13" s="482"/>
      <c r="BE13" s="482"/>
      <c r="BF13" s="594"/>
      <c r="BG13" s="588">
        <v>898031</v>
      </c>
      <c r="BH13" s="367"/>
      <c r="BI13" s="367"/>
      <c r="BJ13" s="367"/>
      <c r="BK13" s="367"/>
      <c r="BL13" s="367"/>
      <c r="BM13" s="367"/>
      <c r="BN13" s="589"/>
      <c r="BO13" s="590">
        <v>64.400000000000006</v>
      </c>
      <c r="BP13" s="590"/>
      <c r="BQ13" s="590"/>
      <c r="BR13" s="590"/>
      <c r="BS13" s="591" t="s">
        <v>202</v>
      </c>
      <c r="BT13" s="591"/>
      <c r="BU13" s="591"/>
      <c r="BV13" s="591"/>
      <c r="BW13" s="591"/>
      <c r="BX13" s="591"/>
      <c r="BY13" s="591"/>
      <c r="BZ13" s="591"/>
      <c r="CA13" s="591"/>
      <c r="CB13" s="592"/>
      <c r="CD13" s="593" t="s">
        <v>354</v>
      </c>
      <c r="CE13" s="482"/>
      <c r="CF13" s="482"/>
      <c r="CG13" s="482"/>
      <c r="CH13" s="482"/>
      <c r="CI13" s="482"/>
      <c r="CJ13" s="482"/>
      <c r="CK13" s="482"/>
      <c r="CL13" s="482"/>
      <c r="CM13" s="482"/>
      <c r="CN13" s="482"/>
      <c r="CO13" s="482"/>
      <c r="CP13" s="482"/>
      <c r="CQ13" s="594"/>
      <c r="CR13" s="588">
        <v>2064511</v>
      </c>
      <c r="CS13" s="367"/>
      <c r="CT13" s="367"/>
      <c r="CU13" s="367"/>
      <c r="CV13" s="367"/>
      <c r="CW13" s="367"/>
      <c r="CX13" s="367"/>
      <c r="CY13" s="589"/>
      <c r="CZ13" s="590">
        <v>14.9</v>
      </c>
      <c r="DA13" s="590"/>
      <c r="DB13" s="590"/>
      <c r="DC13" s="590"/>
      <c r="DD13" s="598">
        <v>721339</v>
      </c>
      <c r="DE13" s="367"/>
      <c r="DF13" s="367"/>
      <c r="DG13" s="367"/>
      <c r="DH13" s="367"/>
      <c r="DI13" s="367"/>
      <c r="DJ13" s="367"/>
      <c r="DK13" s="367"/>
      <c r="DL13" s="367"/>
      <c r="DM13" s="367"/>
      <c r="DN13" s="367"/>
      <c r="DO13" s="367"/>
      <c r="DP13" s="589"/>
      <c r="DQ13" s="598">
        <v>1308287</v>
      </c>
      <c r="DR13" s="367"/>
      <c r="DS13" s="367"/>
      <c r="DT13" s="367"/>
      <c r="DU13" s="367"/>
      <c r="DV13" s="367"/>
      <c r="DW13" s="367"/>
      <c r="DX13" s="367"/>
      <c r="DY13" s="367"/>
      <c r="DZ13" s="367"/>
      <c r="EA13" s="367"/>
      <c r="EB13" s="367"/>
      <c r="EC13" s="599"/>
    </row>
    <row r="14" spans="2:143" ht="11.25" customHeight="1" x14ac:dyDescent="0.25">
      <c r="B14" s="593" t="s">
        <v>356</v>
      </c>
      <c r="C14" s="482"/>
      <c r="D14" s="482"/>
      <c r="E14" s="482"/>
      <c r="F14" s="482"/>
      <c r="G14" s="482"/>
      <c r="H14" s="482"/>
      <c r="I14" s="482"/>
      <c r="J14" s="482"/>
      <c r="K14" s="482"/>
      <c r="L14" s="482"/>
      <c r="M14" s="482"/>
      <c r="N14" s="482"/>
      <c r="O14" s="482"/>
      <c r="P14" s="482"/>
      <c r="Q14" s="594"/>
      <c r="R14" s="588">
        <v>923</v>
      </c>
      <c r="S14" s="367"/>
      <c r="T14" s="367"/>
      <c r="U14" s="367"/>
      <c r="V14" s="367"/>
      <c r="W14" s="367"/>
      <c r="X14" s="367"/>
      <c r="Y14" s="589"/>
      <c r="Z14" s="590">
        <v>0</v>
      </c>
      <c r="AA14" s="590"/>
      <c r="AB14" s="590"/>
      <c r="AC14" s="590"/>
      <c r="AD14" s="591">
        <v>923</v>
      </c>
      <c r="AE14" s="591"/>
      <c r="AF14" s="591"/>
      <c r="AG14" s="591"/>
      <c r="AH14" s="591"/>
      <c r="AI14" s="591"/>
      <c r="AJ14" s="591"/>
      <c r="AK14" s="591"/>
      <c r="AL14" s="595">
        <v>0</v>
      </c>
      <c r="AM14" s="373"/>
      <c r="AN14" s="373"/>
      <c r="AO14" s="596"/>
      <c r="AP14" s="593" t="s">
        <v>219</v>
      </c>
      <c r="AQ14" s="482"/>
      <c r="AR14" s="482"/>
      <c r="AS14" s="482"/>
      <c r="AT14" s="482"/>
      <c r="AU14" s="482"/>
      <c r="AV14" s="482"/>
      <c r="AW14" s="482"/>
      <c r="AX14" s="482"/>
      <c r="AY14" s="482"/>
      <c r="AZ14" s="482"/>
      <c r="BA14" s="482"/>
      <c r="BB14" s="482"/>
      <c r="BC14" s="482"/>
      <c r="BD14" s="482"/>
      <c r="BE14" s="482"/>
      <c r="BF14" s="594"/>
      <c r="BG14" s="588">
        <v>41174</v>
      </c>
      <c r="BH14" s="367"/>
      <c r="BI14" s="367"/>
      <c r="BJ14" s="367"/>
      <c r="BK14" s="367"/>
      <c r="BL14" s="367"/>
      <c r="BM14" s="367"/>
      <c r="BN14" s="589"/>
      <c r="BO14" s="590">
        <v>3</v>
      </c>
      <c r="BP14" s="590"/>
      <c r="BQ14" s="590"/>
      <c r="BR14" s="590"/>
      <c r="BS14" s="591" t="s">
        <v>202</v>
      </c>
      <c r="BT14" s="591"/>
      <c r="BU14" s="591"/>
      <c r="BV14" s="591"/>
      <c r="BW14" s="591"/>
      <c r="BX14" s="591"/>
      <c r="BY14" s="591"/>
      <c r="BZ14" s="591"/>
      <c r="CA14" s="591"/>
      <c r="CB14" s="592"/>
      <c r="CD14" s="593" t="s">
        <v>68</v>
      </c>
      <c r="CE14" s="482"/>
      <c r="CF14" s="482"/>
      <c r="CG14" s="482"/>
      <c r="CH14" s="482"/>
      <c r="CI14" s="482"/>
      <c r="CJ14" s="482"/>
      <c r="CK14" s="482"/>
      <c r="CL14" s="482"/>
      <c r="CM14" s="482"/>
      <c r="CN14" s="482"/>
      <c r="CO14" s="482"/>
      <c r="CP14" s="482"/>
      <c r="CQ14" s="594"/>
      <c r="CR14" s="588">
        <v>578013</v>
      </c>
      <c r="CS14" s="367"/>
      <c r="CT14" s="367"/>
      <c r="CU14" s="367"/>
      <c r="CV14" s="367"/>
      <c r="CW14" s="367"/>
      <c r="CX14" s="367"/>
      <c r="CY14" s="589"/>
      <c r="CZ14" s="590">
        <v>4.2</v>
      </c>
      <c r="DA14" s="590"/>
      <c r="DB14" s="590"/>
      <c r="DC14" s="590"/>
      <c r="DD14" s="598">
        <v>78284</v>
      </c>
      <c r="DE14" s="367"/>
      <c r="DF14" s="367"/>
      <c r="DG14" s="367"/>
      <c r="DH14" s="367"/>
      <c r="DI14" s="367"/>
      <c r="DJ14" s="367"/>
      <c r="DK14" s="367"/>
      <c r="DL14" s="367"/>
      <c r="DM14" s="367"/>
      <c r="DN14" s="367"/>
      <c r="DO14" s="367"/>
      <c r="DP14" s="589"/>
      <c r="DQ14" s="598">
        <v>490732</v>
      </c>
      <c r="DR14" s="367"/>
      <c r="DS14" s="367"/>
      <c r="DT14" s="367"/>
      <c r="DU14" s="367"/>
      <c r="DV14" s="367"/>
      <c r="DW14" s="367"/>
      <c r="DX14" s="367"/>
      <c r="DY14" s="367"/>
      <c r="DZ14" s="367"/>
      <c r="EA14" s="367"/>
      <c r="EB14" s="367"/>
      <c r="EC14" s="599"/>
    </row>
    <row r="15" spans="2:143" ht="11.25" customHeight="1" x14ac:dyDescent="0.25">
      <c r="B15" s="593" t="s">
        <v>323</v>
      </c>
      <c r="C15" s="482"/>
      <c r="D15" s="482"/>
      <c r="E15" s="482"/>
      <c r="F15" s="482"/>
      <c r="G15" s="482"/>
      <c r="H15" s="482"/>
      <c r="I15" s="482"/>
      <c r="J15" s="482"/>
      <c r="K15" s="482"/>
      <c r="L15" s="482"/>
      <c r="M15" s="482"/>
      <c r="N15" s="482"/>
      <c r="O15" s="482"/>
      <c r="P15" s="482"/>
      <c r="Q15" s="594"/>
      <c r="R15" s="588" t="s">
        <v>202</v>
      </c>
      <c r="S15" s="367"/>
      <c r="T15" s="367"/>
      <c r="U15" s="367"/>
      <c r="V15" s="367"/>
      <c r="W15" s="367"/>
      <c r="X15" s="367"/>
      <c r="Y15" s="589"/>
      <c r="Z15" s="590" t="s">
        <v>202</v>
      </c>
      <c r="AA15" s="590"/>
      <c r="AB15" s="590"/>
      <c r="AC15" s="590"/>
      <c r="AD15" s="591" t="s">
        <v>202</v>
      </c>
      <c r="AE15" s="591"/>
      <c r="AF15" s="591"/>
      <c r="AG15" s="591"/>
      <c r="AH15" s="591"/>
      <c r="AI15" s="591"/>
      <c r="AJ15" s="591"/>
      <c r="AK15" s="591"/>
      <c r="AL15" s="595" t="s">
        <v>202</v>
      </c>
      <c r="AM15" s="373"/>
      <c r="AN15" s="373"/>
      <c r="AO15" s="596"/>
      <c r="AP15" s="593" t="s">
        <v>357</v>
      </c>
      <c r="AQ15" s="482"/>
      <c r="AR15" s="482"/>
      <c r="AS15" s="482"/>
      <c r="AT15" s="482"/>
      <c r="AU15" s="482"/>
      <c r="AV15" s="482"/>
      <c r="AW15" s="482"/>
      <c r="AX15" s="482"/>
      <c r="AY15" s="482"/>
      <c r="AZ15" s="482"/>
      <c r="BA15" s="482"/>
      <c r="BB15" s="482"/>
      <c r="BC15" s="482"/>
      <c r="BD15" s="482"/>
      <c r="BE15" s="482"/>
      <c r="BF15" s="594"/>
      <c r="BG15" s="588">
        <v>74667</v>
      </c>
      <c r="BH15" s="367"/>
      <c r="BI15" s="367"/>
      <c r="BJ15" s="367"/>
      <c r="BK15" s="367"/>
      <c r="BL15" s="367"/>
      <c r="BM15" s="367"/>
      <c r="BN15" s="589"/>
      <c r="BO15" s="590">
        <v>5.4</v>
      </c>
      <c r="BP15" s="590"/>
      <c r="BQ15" s="590"/>
      <c r="BR15" s="590"/>
      <c r="BS15" s="591" t="s">
        <v>202</v>
      </c>
      <c r="BT15" s="591"/>
      <c r="BU15" s="591"/>
      <c r="BV15" s="591"/>
      <c r="BW15" s="591"/>
      <c r="BX15" s="591"/>
      <c r="BY15" s="591"/>
      <c r="BZ15" s="591"/>
      <c r="CA15" s="591"/>
      <c r="CB15" s="592"/>
      <c r="CD15" s="593" t="s">
        <v>358</v>
      </c>
      <c r="CE15" s="482"/>
      <c r="CF15" s="482"/>
      <c r="CG15" s="482"/>
      <c r="CH15" s="482"/>
      <c r="CI15" s="482"/>
      <c r="CJ15" s="482"/>
      <c r="CK15" s="482"/>
      <c r="CL15" s="482"/>
      <c r="CM15" s="482"/>
      <c r="CN15" s="482"/>
      <c r="CO15" s="482"/>
      <c r="CP15" s="482"/>
      <c r="CQ15" s="594"/>
      <c r="CR15" s="588">
        <v>797867</v>
      </c>
      <c r="CS15" s="367"/>
      <c r="CT15" s="367"/>
      <c r="CU15" s="367"/>
      <c r="CV15" s="367"/>
      <c r="CW15" s="367"/>
      <c r="CX15" s="367"/>
      <c r="CY15" s="589"/>
      <c r="CZ15" s="590">
        <v>5.8</v>
      </c>
      <c r="DA15" s="590"/>
      <c r="DB15" s="590"/>
      <c r="DC15" s="590"/>
      <c r="DD15" s="598">
        <v>119738</v>
      </c>
      <c r="DE15" s="367"/>
      <c r="DF15" s="367"/>
      <c r="DG15" s="367"/>
      <c r="DH15" s="367"/>
      <c r="DI15" s="367"/>
      <c r="DJ15" s="367"/>
      <c r="DK15" s="367"/>
      <c r="DL15" s="367"/>
      <c r="DM15" s="367"/>
      <c r="DN15" s="367"/>
      <c r="DO15" s="367"/>
      <c r="DP15" s="589"/>
      <c r="DQ15" s="598">
        <v>668879</v>
      </c>
      <c r="DR15" s="367"/>
      <c r="DS15" s="367"/>
      <c r="DT15" s="367"/>
      <c r="DU15" s="367"/>
      <c r="DV15" s="367"/>
      <c r="DW15" s="367"/>
      <c r="DX15" s="367"/>
      <c r="DY15" s="367"/>
      <c r="DZ15" s="367"/>
      <c r="EA15" s="367"/>
      <c r="EB15" s="367"/>
      <c r="EC15" s="599"/>
    </row>
    <row r="16" spans="2:143" ht="11.25" customHeight="1" x14ac:dyDescent="0.25">
      <c r="B16" s="593" t="s">
        <v>359</v>
      </c>
      <c r="C16" s="482"/>
      <c r="D16" s="482"/>
      <c r="E16" s="482"/>
      <c r="F16" s="482"/>
      <c r="G16" s="482"/>
      <c r="H16" s="482"/>
      <c r="I16" s="482"/>
      <c r="J16" s="482"/>
      <c r="K16" s="482"/>
      <c r="L16" s="482"/>
      <c r="M16" s="482"/>
      <c r="N16" s="482"/>
      <c r="O16" s="482"/>
      <c r="P16" s="482"/>
      <c r="Q16" s="594"/>
      <c r="R16" s="588">
        <v>8240</v>
      </c>
      <c r="S16" s="367"/>
      <c r="T16" s="367"/>
      <c r="U16" s="367"/>
      <c r="V16" s="367"/>
      <c r="W16" s="367"/>
      <c r="X16" s="367"/>
      <c r="Y16" s="589"/>
      <c r="Z16" s="590">
        <v>0.1</v>
      </c>
      <c r="AA16" s="590"/>
      <c r="AB16" s="590"/>
      <c r="AC16" s="590"/>
      <c r="AD16" s="591">
        <v>8240</v>
      </c>
      <c r="AE16" s="591"/>
      <c r="AF16" s="591"/>
      <c r="AG16" s="591"/>
      <c r="AH16" s="591"/>
      <c r="AI16" s="591"/>
      <c r="AJ16" s="591"/>
      <c r="AK16" s="591"/>
      <c r="AL16" s="595">
        <v>0.1</v>
      </c>
      <c r="AM16" s="373"/>
      <c r="AN16" s="373"/>
      <c r="AO16" s="596"/>
      <c r="AP16" s="593" t="s">
        <v>360</v>
      </c>
      <c r="AQ16" s="482"/>
      <c r="AR16" s="482"/>
      <c r="AS16" s="482"/>
      <c r="AT16" s="482"/>
      <c r="AU16" s="482"/>
      <c r="AV16" s="482"/>
      <c r="AW16" s="482"/>
      <c r="AX16" s="482"/>
      <c r="AY16" s="482"/>
      <c r="AZ16" s="482"/>
      <c r="BA16" s="482"/>
      <c r="BB16" s="482"/>
      <c r="BC16" s="482"/>
      <c r="BD16" s="482"/>
      <c r="BE16" s="482"/>
      <c r="BF16" s="594"/>
      <c r="BG16" s="588" t="s">
        <v>202</v>
      </c>
      <c r="BH16" s="367"/>
      <c r="BI16" s="367"/>
      <c r="BJ16" s="367"/>
      <c r="BK16" s="367"/>
      <c r="BL16" s="367"/>
      <c r="BM16" s="367"/>
      <c r="BN16" s="589"/>
      <c r="BO16" s="590" t="s">
        <v>202</v>
      </c>
      <c r="BP16" s="590"/>
      <c r="BQ16" s="590"/>
      <c r="BR16" s="590"/>
      <c r="BS16" s="591" t="s">
        <v>202</v>
      </c>
      <c r="BT16" s="591"/>
      <c r="BU16" s="591"/>
      <c r="BV16" s="591"/>
      <c r="BW16" s="591"/>
      <c r="BX16" s="591"/>
      <c r="BY16" s="591"/>
      <c r="BZ16" s="591"/>
      <c r="CA16" s="591"/>
      <c r="CB16" s="592"/>
      <c r="CD16" s="593" t="s">
        <v>361</v>
      </c>
      <c r="CE16" s="482"/>
      <c r="CF16" s="482"/>
      <c r="CG16" s="482"/>
      <c r="CH16" s="482"/>
      <c r="CI16" s="482"/>
      <c r="CJ16" s="482"/>
      <c r="CK16" s="482"/>
      <c r="CL16" s="482"/>
      <c r="CM16" s="482"/>
      <c r="CN16" s="482"/>
      <c r="CO16" s="482"/>
      <c r="CP16" s="482"/>
      <c r="CQ16" s="594"/>
      <c r="CR16" s="588">
        <v>416301</v>
      </c>
      <c r="CS16" s="367"/>
      <c r="CT16" s="367"/>
      <c r="CU16" s="367"/>
      <c r="CV16" s="367"/>
      <c r="CW16" s="367"/>
      <c r="CX16" s="367"/>
      <c r="CY16" s="589"/>
      <c r="CZ16" s="590">
        <v>3</v>
      </c>
      <c r="DA16" s="590"/>
      <c r="DB16" s="590"/>
      <c r="DC16" s="590"/>
      <c r="DD16" s="598" t="s">
        <v>202</v>
      </c>
      <c r="DE16" s="367"/>
      <c r="DF16" s="367"/>
      <c r="DG16" s="367"/>
      <c r="DH16" s="367"/>
      <c r="DI16" s="367"/>
      <c r="DJ16" s="367"/>
      <c r="DK16" s="367"/>
      <c r="DL16" s="367"/>
      <c r="DM16" s="367"/>
      <c r="DN16" s="367"/>
      <c r="DO16" s="367"/>
      <c r="DP16" s="589"/>
      <c r="DQ16" s="598">
        <v>58498</v>
      </c>
      <c r="DR16" s="367"/>
      <c r="DS16" s="367"/>
      <c r="DT16" s="367"/>
      <c r="DU16" s="367"/>
      <c r="DV16" s="367"/>
      <c r="DW16" s="367"/>
      <c r="DX16" s="367"/>
      <c r="DY16" s="367"/>
      <c r="DZ16" s="367"/>
      <c r="EA16" s="367"/>
      <c r="EB16" s="367"/>
      <c r="EC16" s="599"/>
    </row>
    <row r="17" spans="2:133" ht="11.25" customHeight="1" x14ac:dyDescent="0.25">
      <c r="B17" s="593" t="s">
        <v>147</v>
      </c>
      <c r="C17" s="482"/>
      <c r="D17" s="482"/>
      <c r="E17" s="482"/>
      <c r="F17" s="482"/>
      <c r="G17" s="482"/>
      <c r="H17" s="482"/>
      <c r="I17" s="482"/>
      <c r="J17" s="482"/>
      <c r="K17" s="482"/>
      <c r="L17" s="482"/>
      <c r="M17" s="482"/>
      <c r="N17" s="482"/>
      <c r="O17" s="482"/>
      <c r="P17" s="482"/>
      <c r="Q17" s="594"/>
      <c r="R17" s="588">
        <v>21421</v>
      </c>
      <c r="S17" s="367"/>
      <c r="T17" s="367"/>
      <c r="U17" s="367"/>
      <c r="V17" s="367"/>
      <c r="W17" s="367"/>
      <c r="X17" s="367"/>
      <c r="Y17" s="589"/>
      <c r="Z17" s="590">
        <v>0.1</v>
      </c>
      <c r="AA17" s="590"/>
      <c r="AB17" s="590"/>
      <c r="AC17" s="590"/>
      <c r="AD17" s="591">
        <v>21421</v>
      </c>
      <c r="AE17" s="591"/>
      <c r="AF17" s="591"/>
      <c r="AG17" s="591"/>
      <c r="AH17" s="591"/>
      <c r="AI17" s="591"/>
      <c r="AJ17" s="591"/>
      <c r="AK17" s="591"/>
      <c r="AL17" s="595">
        <v>0.3</v>
      </c>
      <c r="AM17" s="373"/>
      <c r="AN17" s="373"/>
      <c r="AO17" s="596"/>
      <c r="AP17" s="593" t="s">
        <v>362</v>
      </c>
      <c r="AQ17" s="482"/>
      <c r="AR17" s="482"/>
      <c r="AS17" s="482"/>
      <c r="AT17" s="482"/>
      <c r="AU17" s="482"/>
      <c r="AV17" s="482"/>
      <c r="AW17" s="482"/>
      <c r="AX17" s="482"/>
      <c r="AY17" s="482"/>
      <c r="AZ17" s="482"/>
      <c r="BA17" s="482"/>
      <c r="BB17" s="482"/>
      <c r="BC17" s="482"/>
      <c r="BD17" s="482"/>
      <c r="BE17" s="482"/>
      <c r="BF17" s="594"/>
      <c r="BG17" s="588" t="s">
        <v>202</v>
      </c>
      <c r="BH17" s="367"/>
      <c r="BI17" s="367"/>
      <c r="BJ17" s="367"/>
      <c r="BK17" s="367"/>
      <c r="BL17" s="367"/>
      <c r="BM17" s="367"/>
      <c r="BN17" s="589"/>
      <c r="BO17" s="590" t="s">
        <v>202</v>
      </c>
      <c r="BP17" s="590"/>
      <c r="BQ17" s="590"/>
      <c r="BR17" s="590"/>
      <c r="BS17" s="591" t="s">
        <v>202</v>
      </c>
      <c r="BT17" s="591"/>
      <c r="BU17" s="591"/>
      <c r="BV17" s="591"/>
      <c r="BW17" s="591"/>
      <c r="BX17" s="591"/>
      <c r="BY17" s="591"/>
      <c r="BZ17" s="591"/>
      <c r="CA17" s="591"/>
      <c r="CB17" s="592"/>
      <c r="CD17" s="593" t="s">
        <v>364</v>
      </c>
      <c r="CE17" s="482"/>
      <c r="CF17" s="482"/>
      <c r="CG17" s="482"/>
      <c r="CH17" s="482"/>
      <c r="CI17" s="482"/>
      <c r="CJ17" s="482"/>
      <c r="CK17" s="482"/>
      <c r="CL17" s="482"/>
      <c r="CM17" s="482"/>
      <c r="CN17" s="482"/>
      <c r="CO17" s="482"/>
      <c r="CP17" s="482"/>
      <c r="CQ17" s="594"/>
      <c r="CR17" s="588">
        <v>1772744</v>
      </c>
      <c r="CS17" s="367"/>
      <c r="CT17" s="367"/>
      <c r="CU17" s="367"/>
      <c r="CV17" s="367"/>
      <c r="CW17" s="367"/>
      <c r="CX17" s="367"/>
      <c r="CY17" s="589"/>
      <c r="CZ17" s="590">
        <v>12.8</v>
      </c>
      <c r="DA17" s="590"/>
      <c r="DB17" s="590"/>
      <c r="DC17" s="590"/>
      <c r="DD17" s="598" t="s">
        <v>202</v>
      </c>
      <c r="DE17" s="367"/>
      <c r="DF17" s="367"/>
      <c r="DG17" s="367"/>
      <c r="DH17" s="367"/>
      <c r="DI17" s="367"/>
      <c r="DJ17" s="367"/>
      <c r="DK17" s="367"/>
      <c r="DL17" s="367"/>
      <c r="DM17" s="367"/>
      <c r="DN17" s="367"/>
      <c r="DO17" s="367"/>
      <c r="DP17" s="589"/>
      <c r="DQ17" s="598">
        <v>1742324</v>
      </c>
      <c r="DR17" s="367"/>
      <c r="DS17" s="367"/>
      <c r="DT17" s="367"/>
      <c r="DU17" s="367"/>
      <c r="DV17" s="367"/>
      <c r="DW17" s="367"/>
      <c r="DX17" s="367"/>
      <c r="DY17" s="367"/>
      <c r="DZ17" s="367"/>
      <c r="EA17" s="367"/>
      <c r="EB17" s="367"/>
      <c r="EC17" s="599"/>
    </row>
    <row r="18" spans="2:133" ht="11.25" customHeight="1" x14ac:dyDescent="0.25">
      <c r="B18" s="593" t="s">
        <v>365</v>
      </c>
      <c r="C18" s="482"/>
      <c r="D18" s="482"/>
      <c r="E18" s="482"/>
      <c r="F18" s="482"/>
      <c r="G18" s="482"/>
      <c r="H18" s="482"/>
      <c r="I18" s="482"/>
      <c r="J18" s="482"/>
      <c r="K18" s="482"/>
      <c r="L18" s="482"/>
      <c r="M18" s="482"/>
      <c r="N18" s="482"/>
      <c r="O18" s="482"/>
      <c r="P18" s="482"/>
      <c r="Q18" s="594"/>
      <c r="R18" s="588">
        <v>3584</v>
      </c>
      <c r="S18" s="367"/>
      <c r="T18" s="367"/>
      <c r="U18" s="367"/>
      <c r="V18" s="367"/>
      <c r="W18" s="367"/>
      <c r="X18" s="367"/>
      <c r="Y18" s="589"/>
      <c r="Z18" s="590">
        <v>0</v>
      </c>
      <c r="AA18" s="590"/>
      <c r="AB18" s="590"/>
      <c r="AC18" s="590"/>
      <c r="AD18" s="591">
        <v>3584</v>
      </c>
      <c r="AE18" s="591"/>
      <c r="AF18" s="591"/>
      <c r="AG18" s="591"/>
      <c r="AH18" s="591"/>
      <c r="AI18" s="591"/>
      <c r="AJ18" s="591"/>
      <c r="AK18" s="591"/>
      <c r="AL18" s="595">
        <v>0</v>
      </c>
      <c r="AM18" s="373"/>
      <c r="AN18" s="373"/>
      <c r="AO18" s="596"/>
      <c r="AP18" s="593" t="s">
        <v>106</v>
      </c>
      <c r="AQ18" s="482"/>
      <c r="AR18" s="482"/>
      <c r="AS18" s="482"/>
      <c r="AT18" s="482"/>
      <c r="AU18" s="482"/>
      <c r="AV18" s="482"/>
      <c r="AW18" s="482"/>
      <c r="AX18" s="482"/>
      <c r="AY18" s="482"/>
      <c r="AZ18" s="482"/>
      <c r="BA18" s="482"/>
      <c r="BB18" s="482"/>
      <c r="BC18" s="482"/>
      <c r="BD18" s="482"/>
      <c r="BE18" s="482"/>
      <c r="BF18" s="594"/>
      <c r="BG18" s="588" t="s">
        <v>202</v>
      </c>
      <c r="BH18" s="367"/>
      <c r="BI18" s="367"/>
      <c r="BJ18" s="367"/>
      <c r="BK18" s="367"/>
      <c r="BL18" s="367"/>
      <c r="BM18" s="367"/>
      <c r="BN18" s="589"/>
      <c r="BO18" s="590" t="s">
        <v>202</v>
      </c>
      <c r="BP18" s="590"/>
      <c r="BQ18" s="590"/>
      <c r="BR18" s="590"/>
      <c r="BS18" s="591" t="s">
        <v>202</v>
      </c>
      <c r="BT18" s="591"/>
      <c r="BU18" s="591"/>
      <c r="BV18" s="591"/>
      <c r="BW18" s="591"/>
      <c r="BX18" s="591"/>
      <c r="BY18" s="591"/>
      <c r="BZ18" s="591"/>
      <c r="CA18" s="591"/>
      <c r="CB18" s="592"/>
      <c r="CD18" s="593" t="s">
        <v>366</v>
      </c>
      <c r="CE18" s="482"/>
      <c r="CF18" s="482"/>
      <c r="CG18" s="482"/>
      <c r="CH18" s="482"/>
      <c r="CI18" s="482"/>
      <c r="CJ18" s="482"/>
      <c r="CK18" s="482"/>
      <c r="CL18" s="482"/>
      <c r="CM18" s="482"/>
      <c r="CN18" s="482"/>
      <c r="CO18" s="482"/>
      <c r="CP18" s="482"/>
      <c r="CQ18" s="594"/>
      <c r="CR18" s="588" t="s">
        <v>202</v>
      </c>
      <c r="CS18" s="367"/>
      <c r="CT18" s="367"/>
      <c r="CU18" s="367"/>
      <c r="CV18" s="367"/>
      <c r="CW18" s="367"/>
      <c r="CX18" s="367"/>
      <c r="CY18" s="589"/>
      <c r="CZ18" s="590" t="s">
        <v>202</v>
      </c>
      <c r="DA18" s="590"/>
      <c r="DB18" s="590"/>
      <c r="DC18" s="590"/>
      <c r="DD18" s="598" t="s">
        <v>202</v>
      </c>
      <c r="DE18" s="367"/>
      <c r="DF18" s="367"/>
      <c r="DG18" s="367"/>
      <c r="DH18" s="367"/>
      <c r="DI18" s="367"/>
      <c r="DJ18" s="367"/>
      <c r="DK18" s="367"/>
      <c r="DL18" s="367"/>
      <c r="DM18" s="367"/>
      <c r="DN18" s="367"/>
      <c r="DO18" s="367"/>
      <c r="DP18" s="589"/>
      <c r="DQ18" s="598" t="s">
        <v>202</v>
      </c>
      <c r="DR18" s="367"/>
      <c r="DS18" s="367"/>
      <c r="DT18" s="367"/>
      <c r="DU18" s="367"/>
      <c r="DV18" s="367"/>
      <c r="DW18" s="367"/>
      <c r="DX18" s="367"/>
      <c r="DY18" s="367"/>
      <c r="DZ18" s="367"/>
      <c r="EA18" s="367"/>
      <c r="EB18" s="367"/>
      <c r="EC18" s="599"/>
    </row>
    <row r="19" spans="2:133" ht="11.25" customHeight="1" x14ac:dyDescent="0.25">
      <c r="B19" s="593" t="s">
        <v>368</v>
      </c>
      <c r="C19" s="482"/>
      <c r="D19" s="482"/>
      <c r="E19" s="482"/>
      <c r="F19" s="482"/>
      <c r="G19" s="482"/>
      <c r="H19" s="482"/>
      <c r="I19" s="482"/>
      <c r="J19" s="482"/>
      <c r="K19" s="482"/>
      <c r="L19" s="482"/>
      <c r="M19" s="482"/>
      <c r="N19" s="482"/>
      <c r="O19" s="482"/>
      <c r="P19" s="482"/>
      <c r="Q19" s="594"/>
      <c r="R19" s="588">
        <v>3437</v>
      </c>
      <c r="S19" s="367"/>
      <c r="T19" s="367"/>
      <c r="U19" s="367"/>
      <c r="V19" s="367"/>
      <c r="W19" s="367"/>
      <c r="X19" s="367"/>
      <c r="Y19" s="589"/>
      <c r="Z19" s="590">
        <v>0</v>
      </c>
      <c r="AA19" s="590"/>
      <c r="AB19" s="590"/>
      <c r="AC19" s="590"/>
      <c r="AD19" s="591">
        <v>3437</v>
      </c>
      <c r="AE19" s="591"/>
      <c r="AF19" s="591"/>
      <c r="AG19" s="591"/>
      <c r="AH19" s="591"/>
      <c r="AI19" s="591"/>
      <c r="AJ19" s="591"/>
      <c r="AK19" s="591"/>
      <c r="AL19" s="595">
        <v>0</v>
      </c>
      <c r="AM19" s="373"/>
      <c r="AN19" s="373"/>
      <c r="AO19" s="596"/>
      <c r="AP19" s="593" t="s">
        <v>256</v>
      </c>
      <c r="AQ19" s="482"/>
      <c r="AR19" s="482"/>
      <c r="AS19" s="482"/>
      <c r="AT19" s="482"/>
      <c r="AU19" s="482"/>
      <c r="AV19" s="482"/>
      <c r="AW19" s="482"/>
      <c r="AX19" s="482"/>
      <c r="AY19" s="482"/>
      <c r="AZ19" s="482"/>
      <c r="BA19" s="482"/>
      <c r="BB19" s="482"/>
      <c r="BC19" s="482"/>
      <c r="BD19" s="482"/>
      <c r="BE19" s="482"/>
      <c r="BF19" s="594"/>
      <c r="BG19" s="588">
        <v>2677</v>
      </c>
      <c r="BH19" s="367"/>
      <c r="BI19" s="367"/>
      <c r="BJ19" s="367"/>
      <c r="BK19" s="367"/>
      <c r="BL19" s="367"/>
      <c r="BM19" s="367"/>
      <c r="BN19" s="589"/>
      <c r="BO19" s="590">
        <v>0.2</v>
      </c>
      <c r="BP19" s="590"/>
      <c r="BQ19" s="590"/>
      <c r="BR19" s="590"/>
      <c r="BS19" s="591" t="s">
        <v>202</v>
      </c>
      <c r="BT19" s="591"/>
      <c r="BU19" s="591"/>
      <c r="BV19" s="591"/>
      <c r="BW19" s="591"/>
      <c r="BX19" s="591"/>
      <c r="BY19" s="591"/>
      <c r="BZ19" s="591"/>
      <c r="CA19" s="591"/>
      <c r="CB19" s="592"/>
      <c r="CD19" s="593" t="s">
        <v>369</v>
      </c>
      <c r="CE19" s="482"/>
      <c r="CF19" s="482"/>
      <c r="CG19" s="482"/>
      <c r="CH19" s="482"/>
      <c r="CI19" s="482"/>
      <c r="CJ19" s="482"/>
      <c r="CK19" s="482"/>
      <c r="CL19" s="482"/>
      <c r="CM19" s="482"/>
      <c r="CN19" s="482"/>
      <c r="CO19" s="482"/>
      <c r="CP19" s="482"/>
      <c r="CQ19" s="594"/>
      <c r="CR19" s="588" t="s">
        <v>202</v>
      </c>
      <c r="CS19" s="367"/>
      <c r="CT19" s="367"/>
      <c r="CU19" s="367"/>
      <c r="CV19" s="367"/>
      <c r="CW19" s="367"/>
      <c r="CX19" s="367"/>
      <c r="CY19" s="589"/>
      <c r="CZ19" s="590" t="s">
        <v>202</v>
      </c>
      <c r="DA19" s="590"/>
      <c r="DB19" s="590"/>
      <c r="DC19" s="590"/>
      <c r="DD19" s="598" t="s">
        <v>202</v>
      </c>
      <c r="DE19" s="367"/>
      <c r="DF19" s="367"/>
      <c r="DG19" s="367"/>
      <c r="DH19" s="367"/>
      <c r="DI19" s="367"/>
      <c r="DJ19" s="367"/>
      <c r="DK19" s="367"/>
      <c r="DL19" s="367"/>
      <c r="DM19" s="367"/>
      <c r="DN19" s="367"/>
      <c r="DO19" s="367"/>
      <c r="DP19" s="589"/>
      <c r="DQ19" s="598" t="s">
        <v>202</v>
      </c>
      <c r="DR19" s="367"/>
      <c r="DS19" s="367"/>
      <c r="DT19" s="367"/>
      <c r="DU19" s="367"/>
      <c r="DV19" s="367"/>
      <c r="DW19" s="367"/>
      <c r="DX19" s="367"/>
      <c r="DY19" s="367"/>
      <c r="DZ19" s="367"/>
      <c r="EA19" s="367"/>
      <c r="EB19" s="367"/>
      <c r="EC19" s="599"/>
    </row>
    <row r="20" spans="2:133" ht="11.25" customHeight="1" x14ac:dyDescent="0.25">
      <c r="B20" s="601" t="s">
        <v>370</v>
      </c>
      <c r="C20" s="602"/>
      <c r="D20" s="602"/>
      <c r="E20" s="602"/>
      <c r="F20" s="602"/>
      <c r="G20" s="602"/>
      <c r="H20" s="602"/>
      <c r="I20" s="602"/>
      <c r="J20" s="602"/>
      <c r="K20" s="602"/>
      <c r="L20" s="602"/>
      <c r="M20" s="602"/>
      <c r="N20" s="602"/>
      <c r="O20" s="602"/>
      <c r="P20" s="602"/>
      <c r="Q20" s="603"/>
      <c r="R20" s="588">
        <v>147</v>
      </c>
      <c r="S20" s="367"/>
      <c r="T20" s="367"/>
      <c r="U20" s="367"/>
      <c r="V20" s="367"/>
      <c r="W20" s="367"/>
      <c r="X20" s="367"/>
      <c r="Y20" s="589"/>
      <c r="Z20" s="590">
        <v>0</v>
      </c>
      <c r="AA20" s="590"/>
      <c r="AB20" s="590"/>
      <c r="AC20" s="590"/>
      <c r="AD20" s="591">
        <v>147</v>
      </c>
      <c r="AE20" s="591"/>
      <c r="AF20" s="591"/>
      <c r="AG20" s="591"/>
      <c r="AH20" s="591"/>
      <c r="AI20" s="591"/>
      <c r="AJ20" s="591"/>
      <c r="AK20" s="591"/>
      <c r="AL20" s="595">
        <v>0</v>
      </c>
      <c r="AM20" s="373"/>
      <c r="AN20" s="373"/>
      <c r="AO20" s="596"/>
      <c r="AP20" s="593" t="s">
        <v>371</v>
      </c>
      <c r="AQ20" s="482"/>
      <c r="AR20" s="482"/>
      <c r="AS20" s="482"/>
      <c r="AT20" s="482"/>
      <c r="AU20" s="482"/>
      <c r="AV20" s="482"/>
      <c r="AW20" s="482"/>
      <c r="AX20" s="482"/>
      <c r="AY20" s="482"/>
      <c r="AZ20" s="482"/>
      <c r="BA20" s="482"/>
      <c r="BB20" s="482"/>
      <c r="BC20" s="482"/>
      <c r="BD20" s="482"/>
      <c r="BE20" s="482"/>
      <c r="BF20" s="594"/>
      <c r="BG20" s="588">
        <v>2677</v>
      </c>
      <c r="BH20" s="367"/>
      <c r="BI20" s="367"/>
      <c r="BJ20" s="367"/>
      <c r="BK20" s="367"/>
      <c r="BL20" s="367"/>
      <c r="BM20" s="367"/>
      <c r="BN20" s="589"/>
      <c r="BO20" s="590">
        <v>0.2</v>
      </c>
      <c r="BP20" s="590"/>
      <c r="BQ20" s="590"/>
      <c r="BR20" s="590"/>
      <c r="BS20" s="591" t="s">
        <v>202</v>
      </c>
      <c r="BT20" s="591"/>
      <c r="BU20" s="591"/>
      <c r="BV20" s="591"/>
      <c r="BW20" s="591"/>
      <c r="BX20" s="591"/>
      <c r="BY20" s="591"/>
      <c r="BZ20" s="591"/>
      <c r="CA20" s="591"/>
      <c r="CB20" s="592"/>
      <c r="CD20" s="593" t="s">
        <v>195</v>
      </c>
      <c r="CE20" s="482"/>
      <c r="CF20" s="482"/>
      <c r="CG20" s="482"/>
      <c r="CH20" s="482"/>
      <c r="CI20" s="482"/>
      <c r="CJ20" s="482"/>
      <c r="CK20" s="482"/>
      <c r="CL20" s="482"/>
      <c r="CM20" s="482"/>
      <c r="CN20" s="482"/>
      <c r="CO20" s="482"/>
      <c r="CP20" s="482"/>
      <c r="CQ20" s="594"/>
      <c r="CR20" s="588">
        <v>13810605</v>
      </c>
      <c r="CS20" s="367"/>
      <c r="CT20" s="367"/>
      <c r="CU20" s="367"/>
      <c r="CV20" s="367"/>
      <c r="CW20" s="367"/>
      <c r="CX20" s="367"/>
      <c r="CY20" s="589"/>
      <c r="CZ20" s="590">
        <v>100</v>
      </c>
      <c r="DA20" s="590"/>
      <c r="DB20" s="590"/>
      <c r="DC20" s="590"/>
      <c r="DD20" s="598">
        <v>1808250</v>
      </c>
      <c r="DE20" s="367"/>
      <c r="DF20" s="367"/>
      <c r="DG20" s="367"/>
      <c r="DH20" s="367"/>
      <c r="DI20" s="367"/>
      <c r="DJ20" s="367"/>
      <c r="DK20" s="367"/>
      <c r="DL20" s="367"/>
      <c r="DM20" s="367"/>
      <c r="DN20" s="367"/>
      <c r="DO20" s="367"/>
      <c r="DP20" s="589"/>
      <c r="DQ20" s="598">
        <v>9575584</v>
      </c>
      <c r="DR20" s="367"/>
      <c r="DS20" s="367"/>
      <c r="DT20" s="367"/>
      <c r="DU20" s="367"/>
      <c r="DV20" s="367"/>
      <c r="DW20" s="367"/>
      <c r="DX20" s="367"/>
      <c r="DY20" s="367"/>
      <c r="DZ20" s="367"/>
      <c r="EA20" s="367"/>
      <c r="EB20" s="367"/>
      <c r="EC20" s="599"/>
    </row>
    <row r="21" spans="2:133" ht="11.25" customHeight="1" x14ac:dyDescent="0.25">
      <c r="B21" s="593" t="s">
        <v>347</v>
      </c>
      <c r="C21" s="482"/>
      <c r="D21" s="482"/>
      <c r="E21" s="482"/>
      <c r="F21" s="482"/>
      <c r="G21" s="482"/>
      <c r="H21" s="482"/>
      <c r="I21" s="482"/>
      <c r="J21" s="482"/>
      <c r="K21" s="482"/>
      <c r="L21" s="482"/>
      <c r="M21" s="482"/>
      <c r="N21" s="482"/>
      <c r="O21" s="482"/>
      <c r="P21" s="482"/>
      <c r="Q21" s="594"/>
      <c r="R21" s="588">
        <v>6828886</v>
      </c>
      <c r="S21" s="367"/>
      <c r="T21" s="367"/>
      <c r="U21" s="367"/>
      <c r="V21" s="367"/>
      <c r="W21" s="367"/>
      <c r="X21" s="367"/>
      <c r="Y21" s="589"/>
      <c r="Z21" s="590">
        <v>47.6</v>
      </c>
      <c r="AA21" s="590"/>
      <c r="AB21" s="590"/>
      <c r="AC21" s="590"/>
      <c r="AD21" s="591">
        <v>5813436</v>
      </c>
      <c r="AE21" s="591"/>
      <c r="AF21" s="591"/>
      <c r="AG21" s="591"/>
      <c r="AH21" s="591"/>
      <c r="AI21" s="591"/>
      <c r="AJ21" s="591"/>
      <c r="AK21" s="591"/>
      <c r="AL21" s="595">
        <v>76</v>
      </c>
      <c r="AM21" s="373"/>
      <c r="AN21" s="373"/>
      <c r="AO21" s="596"/>
      <c r="AP21" s="593" t="s">
        <v>373</v>
      </c>
      <c r="AQ21" s="604"/>
      <c r="AR21" s="604"/>
      <c r="AS21" s="604"/>
      <c r="AT21" s="604"/>
      <c r="AU21" s="604"/>
      <c r="AV21" s="604"/>
      <c r="AW21" s="604"/>
      <c r="AX21" s="604"/>
      <c r="AY21" s="604"/>
      <c r="AZ21" s="604"/>
      <c r="BA21" s="604"/>
      <c r="BB21" s="604"/>
      <c r="BC21" s="604"/>
      <c r="BD21" s="604"/>
      <c r="BE21" s="604"/>
      <c r="BF21" s="605"/>
      <c r="BG21" s="588">
        <v>2677</v>
      </c>
      <c r="BH21" s="367"/>
      <c r="BI21" s="367"/>
      <c r="BJ21" s="367"/>
      <c r="BK21" s="367"/>
      <c r="BL21" s="367"/>
      <c r="BM21" s="367"/>
      <c r="BN21" s="589"/>
      <c r="BO21" s="590">
        <v>0.2</v>
      </c>
      <c r="BP21" s="590"/>
      <c r="BQ21" s="590"/>
      <c r="BR21" s="590"/>
      <c r="BS21" s="591" t="s">
        <v>202</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5">
      <c r="B22" s="593" t="s">
        <v>300</v>
      </c>
      <c r="C22" s="482"/>
      <c r="D22" s="482"/>
      <c r="E22" s="482"/>
      <c r="F22" s="482"/>
      <c r="G22" s="482"/>
      <c r="H22" s="482"/>
      <c r="I22" s="482"/>
      <c r="J22" s="482"/>
      <c r="K22" s="482"/>
      <c r="L22" s="482"/>
      <c r="M22" s="482"/>
      <c r="N22" s="482"/>
      <c r="O22" s="482"/>
      <c r="P22" s="482"/>
      <c r="Q22" s="594"/>
      <c r="R22" s="588">
        <v>5813436</v>
      </c>
      <c r="S22" s="367"/>
      <c r="T22" s="367"/>
      <c r="U22" s="367"/>
      <c r="V22" s="367"/>
      <c r="W22" s="367"/>
      <c r="X22" s="367"/>
      <c r="Y22" s="589"/>
      <c r="Z22" s="590">
        <v>40.5</v>
      </c>
      <c r="AA22" s="590"/>
      <c r="AB22" s="590"/>
      <c r="AC22" s="590"/>
      <c r="AD22" s="591">
        <v>5813436</v>
      </c>
      <c r="AE22" s="591"/>
      <c r="AF22" s="591"/>
      <c r="AG22" s="591"/>
      <c r="AH22" s="591"/>
      <c r="AI22" s="591"/>
      <c r="AJ22" s="591"/>
      <c r="AK22" s="591"/>
      <c r="AL22" s="595">
        <v>76</v>
      </c>
      <c r="AM22" s="373"/>
      <c r="AN22" s="373"/>
      <c r="AO22" s="596"/>
      <c r="AP22" s="593" t="s">
        <v>375</v>
      </c>
      <c r="AQ22" s="604"/>
      <c r="AR22" s="604"/>
      <c r="AS22" s="604"/>
      <c r="AT22" s="604"/>
      <c r="AU22" s="604"/>
      <c r="AV22" s="604"/>
      <c r="AW22" s="604"/>
      <c r="AX22" s="604"/>
      <c r="AY22" s="604"/>
      <c r="AZ22" s="604"/>
      <c r="BA22" s="604"/>
      <c r="BB22" s="604"/>
      <c r="BC22" s="604"/>
      <c r="BD22" s="604"/>
      <c r="BE22" s="604"/>
      <c r="BF22" s="605"/>
      <c r="BG22" s="588" t="s">
        <v>202</v>
      </c>
      <c r="BH22" s="367"/>
      <c r="BI22" s="367"/>
      <c r="BJ22" s="367"/>
      <c r="BK22" s="367"/>
      <c r="BL22" s="367"/>
      <c r="BM22" s="367"/>
      <c r="BN22" s="589"/>
      <c r="BO22" s="590" t="s">
        <v>202</v>
      </c>
      <c r="BP22" s="590"/>
      <c r="BQ22" s="590"/>
      <c r="BR22" s="590"/>
      <c r="BS22" s="591" t="s">
        <v>202</v>
      </c>
      <c r="BT22" s="591"/>
      <c r="BU22" s="591"/>
      <c r="BV22" s="591"/>
      <c r="BW22" s="591"/>
      <c r="BX22" s="591"/>
      <c r="BY22" s="591"/>
      <c r="BZ22" s="591"/>
      <c r="CA22" s="591"/>
      <c r="CB22" s="592"/>
      <c r="CD22" s="361" t="s">
        <v>376</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5">
      <c r="B23" s="593" t="s">
        <v>297</v>
      </c>
      <c r="C23" s="482"/>
      <c r="D23" s="482"/>
      <c r="E23" s="482"/>
      <c r="F23" s="482"/>
      <c r="G23" s="482"/>
      <c r="H23" s="482"/>
      <c r="I23" s="482"/>
      <c r="J23" s="482"/>
      <c r="K23" s="482"/>
      <c r="L23" s="482"/>
      <c r="M23" s="482"/>
      <c r="N23" s="482"/>
      <c r="O23" s="482"/>
      <c r="P23" s="482"/>
      <c r="Q23" s="594"/>
      <c r="R23" s="588">
        <v>1015444</v>
      </c>
      <c r="S23" s="367"/>
      <c r="T23" s="367"/>
      <c r="U23" s="367"/>
      <c r="V23" s="367"/>
      <c r="W23" s="367"/>
      <c r="X23" s="367"/>
      <c r="Y23" s="589"/>
      <c r="Z23" s="590">
        <v>7.1</v>
      </c>
      <c r="AA23" s="590"/>
      <c r="AB23" s="590"/>
      <c r="AC23" s="590"/>
      <c r="AD23" s="591" t="s">
        <v>202</v>
      </c>
      <c r="AE23" s="591"/>
      <c r="AF23" s="591"/>
      <c r="AG23" s="591"/>
      <c r="AH23" s="591"/>
      <c r="AI23" s="591"/>
      <c r="AJ23" s="591"/>
      <c r="AK23" s="591"/>
      <c r="AL23" s="595" t="s">
        <v>202</v>
      </c>
      <c r="AM23" s="373"/>
      <c r="AN23" s="373"/>
      <c r="AO23" s="596"/>
      <c r="AP23" s="593" t="s">
        <v>63</v>
      </c>
      <c r="AQ23" s="604"/>
      <c r="AR23" s="604"/>
      <c r="AS23" s="604"/>
      <c r="AT23" s="604"/>
      <c r="AU23" s="604"/>
      <c r="AV23" s="604"/>
      <c r="AW23" s="604"/>
      <c r="AX23" s="604"/>
      <c r="AY23" s="604"/>
      <c r="AZ23" s="604"/>
      <c r="BA23" s="604"/>
      <c r="BB23" s="604"/>
      <c r="BC23" s="604"/>
      <c r="BD23" s="604"/>
      <c r="BE23" s="604"/>
      <c r="BF23" s="605"/>
      <c r="BG23" s="588" t="s">
        <v>202</v>
      </c>
      <c r="BH23" s="367"/>
      <c r="BI23" s="367"/>
      <c r="BJ23" s="367"/>
      <c r="BK23" s="367"/>
      <c r="BL23" s="367"/>
      <c r="BM23" s="367"/>
      <c r="BN23" s="589"/>
      <c r="BO23" s="590" t="s">
        <v>202</v>
      </c>
      <c r="BP23" s="590"/>
      <c r="BQ23" s="590"/>
      <c r="BR23" s="590"/>
      <c r="BS23" s="591" t="s">
        <v>202</v>
      </c>
      <c r="BT23" s="591"/>
      <c r="BU23" s="591"/>
      <c r="BV23" s="591"/>
      <c r="BW23" s="591"/>
      <c r="BX23" s="591"/>
      <c r="BY23" s="591"/>
      <c r="BZ23" s="591"/>
      <c r="CA23" s="591"/>
      <c r="CB23" s="592"/>
      <c r="CD23" s="361" t="s">
        <v>319</v>
      </c>
      <c r="CE23" s="362"/>
      <c r="CF23" s="362"/>
      <c r="CG23" s="362"/>
      <c r="CH23" s="362"/>
      <c r="CI23" s="362"/>
      <c r="CJ23" s="362"/>
      <c r="CK23" s="362"/>
      <c r="CL23" s="362"/>
      <c r="CM23" s="362"/>
      <c r="CN23" s="362"/>
      <c r="CO23" s="362"/>
      <c r="CP23" s="362"/>
      <c r="CQ23" s="404"/>
      <c r="CR23" s="361" t="s">
        <v>377</v>
      </c>
      <c r="CS23" s="362"/>
      <c r="CT23" s="362"/>
      <c r="CU23" s="362"/>
      <c r="CV23" s="362"/>
      <c r="CW23" s="362"/>
      <c r="CX23" s="362"/>
      <c r="CY23" s="404"/>
      <c r="CZ23" s="361" t="s">
        <v>382</v>
      </c>
      <c r="DA23" s="362"/>
      <c r="DB23" s="362"/>
      <c r="DC23" s="404"/>
      <c r="DD23" s="361" t="s">
        <v>303</v>
      </c>
      <c r="DE23" s="362"/>
      <c r="DF23" s="362"/>
      <c r="DG23" s="362"/>
      <c r="DH23" s="362"/>
      <c r="DI23" s="362"/>
      <c r="DJ23" s="362"/>
      <c r="DK23" s="404"/>
      <c r="DL23" s="615" t="s">
        <v>384</v>
      </c>
      <c r="DM23" s="616"/>
      <c r="DN23" s="616"/>
      <c r="DO23" s="616"/>
      <c r="DP23" s="616"/>
      <c r="DQ23" s="616"/>
      <c r="DR23" s="616"/>
      <c r="DS23" s="616"/>
      <c r="DT23" s="616"/>
      <c r="DU23" s="616"/>
      <c r="DV23" s="617"/>
      <c r="DW23" s="361" t="s">
        <v>385</v>
      </c>
      <c r="DX23" s="362"/>
      <c r="DY23" s="362"/>
      <c r="DZ23" s="362"/>
      <c r="EA23" s="362"/>
      <c r="EB23" s="362"/>
      <c r="EC23" s="404"/>
    </row>
    <row r="24" spans="2:133" ht="11.25" customHeight="1" x14ac:dyDescent="0.25">
      <c r="B24" s="593" t="s">
        <v>386</v>
      </c>
      <c r="C24" s="482"/>
      <c r="D24" s="482"/>
      <c r="E24" s="482"/>
      <c r="F24" s="482"/>
      <c r="G24" s="482"/>
      <c r="H24" s="482"/>
      <c r="I24" s="482"/>
      <c r="J24" s="482"/>
      <c r="K24" s="482"/>
      <c r="L24" s="482"/>
      <c r="M24" s="482"/>
      <c r="N24" s="482"/>
      <c r="O24" s="482"/>
      <c r="P24" s="482"/>
      <c r="Q24" s="594"/>
      <c r="R24" s="588">
        <v>6</v>
      </c>
      <c r="S24" s="367"/>
      <c r="T24" s="367"/>
      <c r="U24" s="367"/>
      <c r="V24" s="367"/>
      <c r="W24" s="367"/>
      <c r="X24" s="367"/>
      <c r="Y24" s="589"/>
      <c r="Z24" s="590">
        <v>0</v>
      </c>
      <c r="AA24" s="590"/>
      <c r="AB24" s="590"/>
      <c r="AC24" s="590"/>
      <c r="AD24" s="591" t="s">
        <v>202</v>
      </c>
      <c r="AE24" s="591"/>
      <c r="AF24" s="591"/>
      <c r="AG24" s="591"/>
      <c r="AH24" s="591"/>
      <c r="AI24" s="591"/>
      <c r="AJ24" s="591"/>
      <c r="AK24" s="591"/>
      <c r="AL24" s="595" t="s">
        <v>202</v>
      </c>
      <c r="AM24" s="373"/>
      <c r="AN24" s="373"/>
      <c r="AO24" s="596"/>
      <c r="AP24" s="593" t="s">
        <v>387</v>
      </c>
      <c r="AQ24" s="604"/>
      <c r="AR24" s="604"/>
      <c r="AS24" s="604"/>
      <c r="AT24" s="604"/>
      <c r="AU24" s="604"/>
      <c r="AV24" s="604"/>
      <c r="AW24" s="604"/>
      <c r="AX24" s="604"/>
      <c r="AY24" s="604"/>
      <c r="AZ24" s="604"/>
      <c r="BA24" s="604"/>
      <c r="BB24" s="604"/>
      <c r="BC24" s="604"/>
      <c r="BD24" s="604"/>
      <c r="BE24" s="604"/>
      <c r="BF24" s="605"/>
      <c r="BG24" s="588" t="s">
        <v>202</v>
      </c>
      <c r="BH24" s="367"/>
      <c r="BI24" s="367"/>
      <c r="BJ24" s="367"/>
      <c r="BK24" s="367"/>
      <c r="BL24" s="367"/>
      <c r="BM24" s="367"/>
      <c r="BN24" s="589"/>
      <c r="BO24" s="590" t="s">
        <v>202</v>
      </c>
      <c r="BP24" s="590"/>
      <c r="BQ24" s="590"/>
      <c r="BR24" s="590"/>
      <c r="BS24" s="591" t="s">
        <v>202</v>
      </c>
      <c r="BT24" s="591"/>
      <c r="BU24" s="591"/>
      <c r="BV24" s="591"/>
      <c r="BW24" s="591"/>
      <c r="BX24" s="591"/>
      <c r="BY24" s="591"/>
      <c r="BZ24" s="591"/>
      <c r="CA24" s="591"/>
      <c r="CB24" s="592"/>
      <c r="CD24" s="577" t="s">
        <v>388</v>
      </c>
      <c r="CE24" s="578"/>
      <c r="CF24" s="578"/>
      <c r="CG24" s="578"/>
      <c r="CH24" s="578"/>
      <c r="CI24" s="578"/>
      <c r="CJ24" s="578"/>
      <c r="CK24" s="578"/>
      <c r="CL24" s="578"/>
      <c r="CM24" s="578"/>
      <c r="CN24" s="578"/>
      <c r="CO24" s="578"/>
      <c r="CP24" s="578"/>
      <c r="CQ24" s="579"/>
      <c r="CR24" s="580">
        <v>4989582</v>
      </c>
      <c r="CS24" s="581"/>
      <c r="CT24" s="581"/>
      <c r="CU24" s="581"/>
      <c r="CV24" s="581"/>
      <c r="CW24" s="581"/>
      <c r="CX24" s="581"/>
      <c r="CY24" s="582"/>
      <c r="CZ24" s="585">
        <v>36.1</v>
      </c>
      <c r="DA24" s="586"/>
      <c r="DB24" s="586"/>
      <c r="DC24" s="597"/>
      <c r="DD24" s="618">
        <v>4570552</v>
      </c>
      <c r="DE24" s="581"/>
      <c r="DF24" s="581"/>
      <c r="DG24" s="581"/>
      <c r="DH24" s="581"/>
      <c r="DI24" s="581"/>
      <c r="DJ24" s="581"/>
      <c r="DK24" s="582"/>
      <c r="DL24" s="618">
        <v>4112835</v>
      </c>
      <c r="DM24" s="581"/>
      <c r="DN24" s="581"/>
      <c r="DO24" s="581"/>
      <c r="DP24" s="581"/>
      <c r="DQ24" s="581"/>
      <c r="DR24" s="581"/>
      <c r="DS24" s="581"/>
      <c r="DT24" s="581"/>
      <c r="DU24" s="581"/>
      <c r="DV24" s="582"/>
      <c r="DW24" s="585">
        <v>53.6</v>
      </c>
      <c r="DX24" s="586"/>
      <c r="DY24" s="586"/>
      <c r="DZ24" s="586"/>
      <c r="EA24" s="586"/>
      <c r="EB24" s="586"/>
      <c r="EC24" s="587"/>
    </row>
    <row r="25" spans="2:133" ht="11.25" customHeight="1" x14ac:dyDescent="0.25">
      <c r="B25" s="593" t="s">
        <v>86</v>
      </c>
      <c r="C25" s="482"/>
      <c r="D25" s="482"/>
      <c r="E25" s="482"/>
      <c r="F25" s="482"/>
      <c r="G25" s="482"/>
      <c r="H25" s="482"/>
      <c r="I25" s="482"/>
      <c r="J25" s="482"/>
      <c r="K25" s="482"/>
      <c r="L25" s="482"/>
      <c r="M25" s="482"/>
      <c r="N25" s="482"/>
      <c r="O25" s="482"/>
      <c r="P25" s="482"/>
      <c r="Q25" s="594"/>
      <c r="R25" s="588">
        <v>8658627</v>
      </c>
      <c r="S25" s="367"/>
      <c r="T25" s="367"/>
      <c r="U25" s="367"/>
      <c r="V25" s="367"/>
      <c r="W25" s="367"/>
      <c r="X25" s="367"/>
      <c r="Y25" s="589"/>
      <c r="Z25" s="590">
        <v>60.3</v>
      </c>
      <c r="AA25" s="590"/>
      <c r="AB25" s="590"/>
      <c r="AC25" s="590"/>
      <c r="AD25" s="591">
        <v>7643177</v>
      </c>
      <c r="AE25" s="591"/>
      <c r="AF25" s="591"/>
      <c r="AG25" s="591"/>
      <c r="AH25" s="591"/>
      <c r="AI25" s="591"/>
      <c r="AJ25" s="591"/>
      <c r="AK25" s="591"/>
      <c r="AL25" s="595">
        <v>100</v>
      </c>
      <c r="AM25" s="373"/>
      <c r="AN25" s="373"/>
      <c r="AO25" s="596"/>
      <c r="AP25" s="593" t="s">
        <v>278</v>
      </c>
      <c r="AQ25" s="604"/>
      <c r="AR25" s="604"/>
      <c r="AS25" s="604"/>
      <c r="AT25" s="604"/>
      <c r="AU25" s="604"/>
      <c r="AV25" s="604"/>
      <c r="AW25" s="604"/>
      <c r="AX25" s="604"/>
      <c r="AY25" s="604"/>
      <c r="AZ25" s="604"/>
      <c r="BA25" s="604"/>
      <c r="BB25" s="604"/>
      <c r="BC25" s="604"/>
      <c r="BD25" s="604"/>
      <c r="BE25" s="604"/>
      <c r="BF25" s="605"/>
      <c r="BG25" s="588" t="s">
        <v>202</v>
      </c>
      <c r="BH25" s="367"/>
      <c r="BI25" s="367"/>
      <c r="BJ25" s="367"/>
      <c r="BK25" s="367"/>
      <c r="BL25" s="367"/>
      <c r="BM25" s="367"/>
      <c r="BN25" s="589"/>
      <c r="BO25" s="590" t="s">
        <v>202</v>
      </c>
      <c r="BP25" s="590"/>
      <c r="BQ25" s="590"/>
      <c r="BR25" s="590"/>
      <c r="BS25" s="591" t="s">
        <v>202</v>
      </c>
      <c r="BT25" s="591"/>
      <c r="BU25" s="591"/>
      <c r="BV25" s="591"/>
      <c r="BW25" s="591"/>
      <c r="BX25" s="591"/>
      <c r="BY25" s="591"/>
      <c r="BZ25" s="591"/>
      <c r="CA25" s="591"/>
      <c r="CB25" s="592"/>
      <c r="CD25" s="593" t="s">
        <v>200</v>
      </c>
      <c r="CE25" s="482"/>
      <c r="CF25" s="482"/>
      <c r="CG25" s="482"/>
      <c r="CH25" s="482"/>
      <c r="CI25" s="482"/>
      <c r="CJ25" s="482"/>
      <c r="CK25" s="482"/>
      <c r="CL25" s="482"/>
      <c r="CM25" s="482"/>
      <c r="CN25" s="482"/>
      <c r="CO25" s="482"/>
      <c r="CP25" s="482"/>
      <c r="CQ25" s="594"/>
      <c r="CR25" s="588">
        <v>2427045</v>
      </c>
      <c r="CS25" s="619"/>
      <c r="CT25" s="619"/>
      <c r="CU25" s="619"/>
      <c r="CV25" s="619"/>
      <c r="CW25" s="619"/>
      <c r="CX25" s="619"/>
      <c r="CY25" s="620"/>
      <c r="CZ25" s="595">
        <v>17.600000000000001</v>
      </c>
      <c r="DA25" s="621"/>
      <c r="DB25" s="621"/>
      <c r="DC25" s="622"/>
      <c r="DD25" s="598">
        <v>2337606</v>
      </c>
      <c r="DE25" s="619"/>
      <c r="DF25" s="619"/>
      <c r="DG25" s="619"/>
      <c r="DH25" s="619"/>
      <c r="DI25" s="619"/>
      <c r="DJ25" s="619"/>
      <c r="DK25" s="620"/>
      <c r="DL25" s="598">
        <v>2074113</v>
      </c>
      <c r="DM25" s="619"/>
      <c r="DN25" s="619"/>
      <c r="DO25" s="619"/>
      <c r="DP25" s="619"/>
      <c r="DQ25" s="619"/>
      <c r="DR25" s="619"/>
      <c r="DS25" s="619"/>
      <c r="DT25" s="619"/>
      <c r="DU25" s="619"/>
      <c r="DV25" s="620"/>
      <c r="DW25" s="595">
        <v>27</v>
      </c>
      <c r="DX25" s="621"/>
      <c r="DY25" s="621"/>
      <c r="DZ25" s="621"/>
      <c r="EA25" s="621"/>
      <c r="EB25" s="621"/>
      <c r="EC25" s="623"/>
    </row>
    <row r="26" spans="2:133" ht="11.25" customHeight="1" x14ac:dyDescent="0.25">
      <c r="B26" s="593" t="s">
        <v>391</v>
      </c>
      <c r="C26" s="482"/>
      <c r="D26" s="482"/>
      <c r="E26" s="482"/>
      <c r="F26" s="482"/>
      <c r="G26" s="482"/>
      <c r="H26" s="482"/>
      <c r="I26" s="482"/>
      <c r="J26" s="482"/>
      <c r="K26" s="482"/>
      <c r="L26" s="482"/>
      <c r="M26" s="482"/>
      <c r="N26" s="482"/>
      <c r="O26" s="482"/>
      <c r="P26" s="482"/>
      <c r="Q26" s="594"/>
      <c r="R26" s="588">
        <v>1170</v>
      </c>
      <c r="S26" s="367"/>
      <c r="T26" s="367"/>
      <c r="U26" s="367"/>
      <c r="V26" s="367"/>
      <c r="W26" s="367"/>
      <c r="X26" s="367"/>
      <c r="Y26" s="589"/>
      <c r="Z26" s="590">
        <v>0</v>
      </c>
      <c r="AA26" s="590"/>
      <c r="AB26" s="590"/>
      <c r="AC26" s="590"/>
      <c r="AD26" s="591">
        <v>1170</v>
      </c>
      <c r="AE26" s="591"/>
      <c r="AF26" s="591"/>
      <c r="AG26" s="591"/>
      <c r="AH26" s="591"/>
      <c r="AI26" s="591"/>
      <c r="AJ26" s="591"/>
      <c r="AK26" s="591"/>
      <c r="AL26" s="595">
        <v>0</v>
      </c>
      <c r="AM26" s="373"/>
      <c r="AN26" s="373"/>
      <c r="AO26" s="596"/>
      <c r="AP26" s="593" t="s">
        <v>394</v>
      </c>
      <c r="AQ26" s="604"/>
      <c r="AR26" s="604"/>
      <c r="AS26" s="604"/>
      <c r="AT26" s="604"/>
      <c r="AU26" s="604"/>
      <c r="AV26" s="604"/>
      <c r="AW26" s="604"/>
      <c r="AX26" s="604"/>
      <c r="AY26" s="604"/>
      <c r="AZ26" s="604"/>
      <c r="BA26" s="604"/>
      <c r="BB26" s="604"/>
      <c r="BC26" s="604"/>
      <c r="BD26" s="604"/>
      <c r="BE26" s="604"/>
      <c r="BF26" s="605"/>
      <c r="BG26" s="588" t="s">
        <v>202</v>
      </c>
      <c r="BH26" s="367"/>
      <c r="BI26" s="367"/>
      <c r="BJ26" s="367"/>
      <c r="BK26" s="367"/>
      <c r="BL26" s="367"/>
      <c r="BM26" s="367"/>
      <c r="BN26" s="589"/>
      <c r="BO26" s="590" t="s">
        <v>202</v>
      </c>
      <c r="BP26" s="590"/>
      <c r="BQ26" s="590"/>
      <c r="BR26" s="590"/>
      <c r="BS26" s="591" t="s">
        <v>202</v>
      </c>
      <c r="BT26" s="591"/>
      <c r="BU26" s="591"/>
      <c r="BV26" s="591"/>
      <c r="BW26" s="591"/>
      <c r="BX26" s="591"/>
      <c r="BY26" s="591"/>
      <c r="BZ26" s="591"/>
      <c r="CA26" s="591"/>
      <c r="CB26" s="592"/>
      <c r="CD26" s="593" t="s">
        <v>126</v>
      </c>
      <c r="CE26" s="482"/>
      <c r="CF26" s="482"/>
      <c r="CG26" s="482"/>
      <c r="CH26" s="482"/>
      <c r="CI26" s="482"/>
      <c r="CJ26" s="482"/>
      <c r="CK26" s="482"/>
      <c r="CL26" s="482"/>
      <c r="CM26" s="482"/>
      <c r="CN26" s="482"/>
      <c r="CO26" s="482"/>
      <c r="CP26" s="482"/>
      <c r="CQ26" s="594"/>
      <c r="CR26" s="588">
        <v>1561514</v>
      </c>
      <c r="CS26" s="367"/>
      <c r="CT26" s="367"/>
      <c r="CU26" s="367"/>
      <c r="CV26" s="367"/>
      <c r="CW26" s="367"/>
      <c r="CX26" s="367"/>
      <c r="CY26" s="589"/>
      <c r="CZ26" s="595">
        <v>11.3</v>
      </c>
      <c r="DA26" s="621"/>
      <c r="DB26" s="621"/>
      <c r="DC26" s="622"/>
      <c r="DD26" s="598">
        <v>1496210</v>
      </c>
      <c r="DE26" s="367"/>
      <c r="DF26" s="367"/>
      <c r="DG26" s="367"/>
      <c r="DH26" s="367"/>
      <c r="DI26" s="367"/>
      <c r="DJ26" s="367"/>
      <c r="DK26" s="589"/>
      <c r="DL26" s="598" t="s">
        <v>202</v>
      </c>
      <c r="DM26" s="367"/>
      <c r="DN26" s="367"/>
      <c r="DO26" s="367"/>
      <c r="DP26" s="367"/>
      <c r="DQ26" s="367"/>
      <c r="DR26" s="367"/>
      <c r="DS26" s="367"/>
      <c r="DT26" s="367"/>
      <c r="DU26" s="367"/>
      <c r="DV26" s="589"/>
      <c r="DW26" s="595" t="s">
        <v>202</v>
      </c>
      <c r="DX26" s="621"/>
      <c r="DY26" s="621"/>
      <c r="DZ26" s="621"/>
      <c r="EA26" s="621"/>
      <c r="EB26" s="621"/>
      <c r="EC26" s="623"/>
    </row>
    <row r="27" spans="2:133" ht="11.25" customHeight="1" x14ac:dyDescent="0.25">
      <c r="B27" s="593" t="s">
        <v>160</v>
      </c>
      <c r="C27" s="482"/>
      <c r="D27" s="482"/>
      <c r="E27" s="482"/>
      <c r="F27" s="482"/>
      <c r="G27" s="482"/>
      <c r="H27" s="482"/>
      <c r="I27" s="482"/>
      <c r="J27" s="482"/>
      <c r="K27" s="482"/>
      <c r="L27" s="482"/>
      <c r="M27" s="482"/>
      <c r="N27" s="482"/>
      <c r="O27" s="482"/>
      <c r="P27" s="482"/>
      <c r="Q27" s="594"/>
      <c r="R27" s="588">
        <v>106953</v>
      </c>
      <c r="S27" s="367"/>
      <c r="T27" s="367"/>
      <c r="U27" s="367"/>
      <c r="V27" s="367"/>
      <c r="W27" s="367"/>
      <c r="X27" s="367"/>
      <c r="Y27" s="589"/>
      <c r="Z27" s="590">
        <v>0.7</v>
      </c>
      <c r="AA27" s="590"/>
      <c r="AB27" s="590"/>
      <c r="AC27" s="590"/>
      <c r="AD27" s="591" t="s">
        <v>202</v>
      </c>
      <c r="AE27" s="591"/>
      <c r="AF27" s="591"/>
      <c r="AG27" s="591"/>
      <c r="AH27" s="591"/>
      <c r="AI27" s="591"/>
      <c r="AJ27" s="591"/>
      <c r="AK27" s="591"/>
      <c r="AL27" s="595" t="s">
        <v>202</v>
      </c>
      <c r="AM27" s="373"/>
      <c r="AN27" s="373"/>
      <c r="AO27" s="596"/>
      <c r="AP27" s="593" t="s">
        <v>395</v>
      </c>
      <c r="AQ27" s="482"/>
      <c r="AR27" s="482"/>
      <c r="AS27" s="482"/>
      <c r="AT27" s="482"/>
      <c r="AU27" s="482"/>
      <c r="AV27" s="482"/>
      <c r="AW27" s="482"/>
      <c r="AX27" s="482"/>
      <c r="AY27" s="482"/>
      <c r="AZ27" s="482"/>
      <c r="BA27" s="482"/>
      <c r="BB27" s="482"/>
      <c r="BC27" s="482"/>
      <c r="BD27" s="482"/>
      <c r="BE27" s="482"/>
      <c r="BF27" s="594"/>
      <c r="BG27" s="588">
        <v>1395268</v>
      </c>
      <c r="BH27" s="367"/>
      <c r="BI27" s="367"/>
      <c r="BJ27" s="367"/>
      <c r="BK27" s="367"/>
      <c r="BL27" s="367"/>
      <c r="BM27" s="367"/>
      <c r="BN27" s="589"/>
      <c r="BO27" s="590">
        <v>100</v>
      </c>
      <c r="BP27" s="590"/>
      <c r="BQ27" s="590"/>
      <c r="BR27" s="590"/>
      <c r="BS27" s="591" t="s">
        <v>202</v>
      </c>
      <c r="BT27" s="591"/>
      <c r="BU27" s="591"/>
      <c r="BV27" s="591"/>
      <c r="BW27" s="591"/>
      <c r="BX27" s="591"/>
      <c r="BY27" s="591"/>
      <c r="BZ27" s="591"/>
      <c r="CA27" s="591"/>
      <c r="CB27" s="592"/>
      <c r="CD27" s="593" t="s">
        <v>225</v>
      </c>
      <c r="CE27" s="482"/>
      <c r="CF27" s="482"/>
      <c r="CG27" s="482"/>
      <c r="CH27" s="482"/>
      <c r="CI27" s="482"/>
      <c r="CJ27" s="482"/>
      <c r="CK27" s="482"/>
      <c r="CL27" s="482"/>
      <c r="CM27" s="482"/>
      <c r="CN27" s="482"/>
      <c r="CO27" s="482"/>
      <c r="CP27" s="482"/>
      <c r="CQ27" s="594"/>
      <c r="CR27" s="588">
        <v>789793</v>
      </c>
      <c r="CS27" s="619"/>
      <c r="CT27" s="619"/>
      <c r="CU27" s="619"/>
      <c r="CV27" s="619"/>
      <c r="CW27" s="619"/>
      <c r="CX27" s="619"/>
      <c r="CY27" s="620"/>
      <c r="CZ27" s="595">
        <v>5.7</v>
      </c>
      <c r="DA27" s="621"/>
      <c r="DB27" s="621"/>
      <c r="DC27" s="622"/>
      <c r="DD27" s="598">
        <v>490622</v>
      </c>
      <c r="DE27" s="619"/>
      <c r="DF27" s="619"/>
      <c r="DG27" s="619"/>
      <c r="DH27" s="619"/>
      <c r="DI27" s="619"/>
      <c r="DJ27" s="619"/>
      <c r="DK27" s="620"/>
      <c r="DL27" s="598">
        <v>296398</v>
      </c>
      <c r="DM27" s="619"/>
      <c r="DN27" s="619"/>
      <c r="DO27" s="619"/>
      <c r="DP27" s="619"/>
      <c r="DQ27" s="619"/>
      <c r="DR27" s="619"/>
      <c r="DS27" s="619"/>
      <c r="DT27" s="619"/>
      <c r="DU27" s="619"/>
      <c r="DV27" s="620"/>
      <c r="DW27" s="595">
        <v>3.9</v>
      </c>
      <c r="DX27" s="621"/>
      <c r="DY27" s="621"/>
      <c r="DZ27" s="621"/>
      <c r="EA27" s="621"/>
      <c r="EB27" s="621"/>
      <c r="EC27" s="623"/>
    </row>
    <row r="28" spans="2:133" ht="11.25" customHeight="1" x14ac:dyDescent="0.25">
      <c r="B28" s="593" t="s">
        <v>317</v>
      </c>
      <c r="C28" s="482"/>
      <c r="D28" s="482"/>
      <c r="E28" s="482"/>
      <c r="F28" s="482"/>
      <c r="G28" s="482"/>
      <c r="H28" s="482"/>
      <c r="I28" s="482"/>
      <c r="J28" s="482"/>
      <c r="K28" s="482"/>
      <c r="L28" s="482"/>
      <c r="M28" s="482"/>
      <c r="N28" s="482"/>
      <c r="O28" s="482"/>
      <c r="P28" s="482"/>
      <c r="Q28" s="594"/>
      <c r="R28" s="588">
        <v>111613</v>
      </c>
      <c r="S28" s="367"/>
      <c r="T28" s="367"/>
      <c r="U28" s="367"/>
      <c r="V28" s="367"/>
      <c r="W28" s="367"/>
      <c r="X28" s="367"/>
      <c r="Y28" s="589"/>
      <c r="Z28" s="590">
        <v>0.8</v>
      </c>
      <c r="AA28" s="590"/>
      <c r="AB28" s="590"/>
      <c r="AC28" s="590"/>
      <c r="AD28" s="591" t="s">
        <v>202</v>
      </c>
      <c r="AE28" s="591"/>
      <c r="AF28" s="591"/>
      <c r="AG28" s="591"/>
      <c r="AH28" s="591"/>
      <c r="AI28" s="591"/>
      <c r="AJ28" s="591"/>
      <c r="AK28" s="591"/>
      <c r="AL28" s="595" t="s">
        <v>202</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389</v>
      </c>
      <c r="CE28" s="482"/>
      <c r="CF28" s="482"/>
      <c r="CG28" s="482"/>
      <c r="CH28" s="482"/>
      <c r="CI28" s="482"/>
      <c r="CJ28" s="482"/>
      <c r="CK28" s="482"/>
      <c r="CL28" s="482"/>
      <c r="CM28" s="482"/>
      <c r="CN28" s="482"/>
      <c r="CO28" s="482"/>
      <c r="CP28" s="482"/>
      <c r="CQ28" s="594"/>
      <c r="CR28" s="588">
        <v>1772744</v>
      </c>
      <c r="CS28" s="367"/>
      <c r="CT28" s="367"/>
      <c r="CU28" s="367"/>
      <c r="CV28" s="367"/>
      <c r="CW28" s="367"/>
      <c r="CX28" s="367"/>
      <c r="CY28" s="589"/>
      <c r="CZ28" s="595">
        <v>12.8</v>
      </c>
      <c r="DA28" s="621"/>
      <c r="DB28" s="621"/>
      <c r="DC28" s="622"/>
      <c r="DD28" s="598">
        <v>1742324</v>
      </c>
      <c r="DE28" s="367"/>
      <c r="DF28" s="367"/>
      <c r="DG28" s="367"/>
      <c r="DH28" s="367"/>
      <c r="DI28" s="367"/>
      <c r="DJ28" s="367"/>
      <c r="DK28" s="589"/>
      <c r="DL28" s="598">
        <v>1742324</v>
      </c>
      <c r="DM28" s="367"/>
      <c r="DN28" s="367"/>
      <c r="DO28" s="367"/>
      <c r="DP28" s="367"/>
      <c r="DQ28" s="367"/>
      <c r="DR28" s="367"/>
      <c r="DS28" s="367"/>
      <c r="DT28" s="367"/>
      <c r="DU28" s="367"/>
      <c r="DV28" s="589"/>
      <c r="DW28" s="595">
        <v>22.7</v>
      </c>
      <c r="DX28" s="621"/>
      <c r="DY28" s="621"/>
      <c r="DZ28" s="621"/>
      <c r="EA28" s="621"/>
      <c r="EB28" s="621"/>
      <c r="EC28" s="623"/>
    </row>
    <row r="29" spans="2:133" ht="11.25" customHeight="1" x14ac:dyDescent="0.25">
      <c r="B29" s="593" t="s">
        <v>19</v>
      </c>
      <c r="C29" s="482"/>
      <c r="D29" s="482"/>
      <c r="E29" s="482"/>
      <c r="F29" s="482"/>
      <c r="G29" s="482"/>
      <c r="H29" s="482"/>
      <c r="I29" s="482"/>
      <c r="J29" s="482"/>
      <c r="K29" s="482"/>
      <c r="L29" s="482"/>
      <c r="M29" s="482"/>
      <c r="N29" s="482"/>
      <c r="O29" s="482"/>
      <c r="P29" s="482"/>
      <c r="Q29" s="594"/>
      <c r="R29" s="588">
        <v>20804</v>
      </c>
      <c r="S29" s="367"/>
      <c r="T29" s="367"/>
      <c r="U29" s="367"/>
      <c r="V29" s="367"/>
      <c r="W29" s="367"/>
      <c r="X29" s="367"/>
      <c r="Y29" s="589"/>
      <c r="Z29" s="590">
        <v>0.1</v>
      </c>
      <c r="AA29" s="590"/>
      <c r="AB29" s="590"/>
      <c r="AC29" s="590"/>
      <c r="AD29" s="591" t="s">
        <v>202</v>
      </c>
      <c r="AE29" s="591"/>
      <c r="AF29" s="591"/>
      <c r="AG29" s="591"/>
      <c r="AH29" s="591"/>
      <c r="AI29" s="591"/>
      <c r="AJ29" s="591"/>
      <c r="AK29" s="591"/>
      <c r="AL29" s="595" t="s">
        <v>202</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179</v>
      </c>
      <c r="CE29" s="561"/>
      <c r="CF29" s="593" t="s">
        <v>23</v>
      </c>
      <c r="CG29" s="482"/>
      <c r="CH29" s="482"/>
      <c r="CI29" s="482"/>
      <c r="CJ29" s="482"/>
      <c r="CK29" s="482"/>
      <c r="CL29" s="482"/>
      <c r="CM29" s="482"/>
      <c r="CN29" s="482"/>
      <c r="CO29" s="482"/>
      <c r="CP29" s="482"/>
      <c r="CQ29" s="594"/>
      <c r="CR29" s="588">
        <v>1771871</v>
      </c>
      <c r="CS29" s="619"/>
      <c r="CT29" s="619"/>
      <c r="CU29" s="619"/>
      <c r="CV29" s="619"/>
      <c r="CW29" s="619"/>
      <c r="CX29" s="619"/>
      <c r="CY29" s="620"/>
      <c r="CZ29" s="595">
        <v>12.8</v>
      </c>
      <c r="DA29" s="621"/>
      <c r="DB29" s="621"/>
      <c r="DC29" s="622"/>
      <c r="DD29" s="598">
        <v>1741451</v>
      </c>
      <c r="DE29" s="619"/>
      <c r="DF29" s="619"/>
      <c r="DG29" s="619"/>
      <c r="DH29" s="619"/>
      <c r="DI29" s="619"/>
      <c r="DJ29" s="619"/>
      <c r="DK29" s="620"/>
      <c r="DL29" s="598">
        <v>1741451</v>
      </c>
      <c r="DM29" s="619"/>
      <c r="DN29" s="619"/>
      <c r="DO29" s="619"/>
      <c r="DP29" s="619"/>
      <c r="DQ29" s="619"/>
      <c r="DR29" s="619"/>
      <c r="DS29" s="619"/>
      <c r="DT29" s="619"/>
      <c r="DU29" s="619"/>
      <c r="DV29" s="620"/>
      <c r="DW29" s="595">
        <v>22.7</v>
      </c>
      <c r="DX29" s="621"/>
      <c r="DY29" s="621"/>
      <c r="DZ29" s="621"/>
      <c r="EA29" s="621"/>
      <c r="EB29" s="621"/>
      <c r="EC29" s="623"/>
    </row>
    <row r="30" spans="2:133" ht="11.25" customHeight="1" x14ac:dyDescent="0.25">
      <c r="B30" s="593" t="s">
        <v>348</v>
      </c>
      <c r="C30" s="482"/>
      <c r="D30" s="482"/>
      <c r="E30" s="482"/>
      <c r="F30" s="482"/>
      <c r="G30" s="482"/>
      <c r="H30" s="482"/>
      <c r="I30" s="482"/>
      <c r="J30" s="482"/>
      <c r="K30" s="482"/>
      <c r="L30" s="482"/>
      <c r="M30" s="482"/>
      <c r="N30" s="482"/>
      <c r="O30" s="482"/>
      <c r="P30" s="482"/>
      <c r="Q30" s="594"/>
      <c r="R30" s="588">
        <v>1601080</v>
      </c>
      <c r="S30" s="367"/>
      <c r="T30" s="367"/>
      <c r="U30" s="367"/>
      <c r="V30" s="367"/>
      <c r="W30" s="367"/>
      <c r="X30" s="367"/>
      <c r="Y30" s="589"/>
      <c r="Z30" s="590">
        <v>11.2</v>
      </c>
      <c r="AA30" s="590"/>
      <c r="AB30" s="590"/>
      <c r="AC30" s="590"/>
      <c r="AD30" s="591" t="s">
        <v>202</v>
      </c>
      <c r="AE30" s="591"/>
      <c r="AF30" s="591"/>
      <c r="AG30" s="591"/>
      <c r="AH30" s="591"/>
      <c r="AI30" s="591"/>
      <c r="AJ30" s="591"/>
      <c r="AK30" s="591"/>
      <c r="AL30" s="595" t="s">
        <v>202</v>
      </c>
      <c r="AM30" s="373"/>
      <c r="AN30" s="373"/>
      <c r="AO30" s="596"/>
      <c r="AP30" s="361" t="s">
        <v>319</v>
      </c>
      <c r="AQ30" s="362"/>
      <c r="AR30" s="362"/>
      <c r="AS30" s="362"/>
      <c r="AT30" s="362"/>
      <c r="AU30" s="362"/>
      <c r="AV30" s="362"/>
      <c r="AW30" s="362"/>
      <c r="AX30" s="362"/>
      <c r="AY30" s="362"/>
      <c r="AZ30" s="362"/>
      <c r="BA30" s="362"/>
      <c r="BB30" s="362"/>
      <c r="BC30" s="362"/>
      <c r="BD30" s="362"/>
      <c r="BE30" s="362"/>
      <c r="BF30" s="404"/>
      <c r="BG30" s="361" t="s">
        <v>398</v>
      </c>
      <c r="BH30" s="624"/>
      <c r="BI30" s="624"/>
      <c r="BJ30" s="624"/>
      <c r="BK30" s="624"/>
      <c r="BL30" s="624"/>
      <c r="BM30" s="624"/>
      <c r="BN30" s="624"/>
      <c r="BO30" s="624"/>
      <c r="BP30" s="624"/>
      <c r="BQ30" s="625"/>
      <c r="BR30" s="361" t="s">
        <v>399</v>
      </c>
      <c r="BS30" s="624"/>
      <c r="BT30" s="624"/>
      <c r="BU30" s="624"/>
      <c r="BV30" s="624"/>
      <c r="BW30" s="624"/>
      <c r="BX30" s="624"/>
      <c r="BY30" s="624"/>
      <c r="BZ30" s="624"/>
      <c r="CA30" s="624"/>
      <c r="CB30" s="625"/>
      <c r="CD30" s="569"/>
      <c r="CE30" s="564"/>
      <c r="CF30" s="593" t="s">
        <v>400</v>
      </c>
      <c r="CG30" s="482"/>
      <c r="CH30" s="482"/>
      <c r="CI30" s="482"/>
      <c r="CJ30" s="482"/>
      <c r="CK30" s="482"/>
      <c r="CL30" s="482"/>
      <c r="CM30" s="482"/>
      <c r="CN30" s="482"/>
      <c r="CO30" s="482"/>
      <c r="CP30" s="482"/>
      <c r="CQ30" s="594"/>
      <c r="CR30" s="588">
        <v>1739697</v>
      </c>
      <c r="CS30" s="367"/>
      <c r="CT30" s="367"/>
      <c r="CU30" s="367"/>
      <c r="CV30" s="367"/>
      <c r="CW30" s="367"/>
      <c r="CX30" s="367"/>
      <c r="CY30" s="589"/>
      <c r="CZ30" s="595">
        <v>12.6</v>
      </c>
      <c r="DA30" s="621"/>
      <c r="DB30" s="621"/>
      <c r="DC30" s="622"/>
      <c r="DD30" s="598">
        <v>1713333</v>
      </c>
      <c r="DE30" s="367"/>
      <c r="DF30" s="367"/>
      <c r="DG30" s="367"/>
      <c r="DH30" s="367"/>
      <c r="DI30" s="367"/>
      <c r="DJ30" s="367"/>
      <c r="DK30" s="589"/>
      <c r="DL30" s="598">
        <v>1713333</v>
      </c>
      <c r="DM30" s="367"/>
      <c r="DN30" s="367"/>
      <c r="DO30" s="367"/>
      <c r="DP30" s="367"/>
      <c r="DQ30" s="367"/>
      <c r="DR30" s="367"/>
      <c r="DS30" s="367"/>
      <c r="DT30" s="367"/>
      <c r="DU30" s="367"/>
      <c r="DV30" s="589"/>
      <c r="DW30" s="595">
        <v>22.3</v>
      </c>
      <c r="DX30" s="621"/>
      <c r="DY30" s="621"/>
      <c r="DZ30" s="621"/>
      <c r="EA30" s="621"/>
      <c r="EB30" s="621"/>
      <c r="EC30" s="623"/>
    </row>
    <row r="31" spans="2:133" ht="11.25" customHeight="1" x14ac:dyDescent="0.25">
      <c r="B31" s="601" t="s">
        <v>54</v>
      </c>
      <c r="C31" s="602"/>
      <c r="D31" s="602"/>
      <c r="E31" s="602"/>
      <c r="F31" s="602"/>
      <c r="G31" s="602"/>
      <c r="H31" s="602"/>
      <c r="I31" s="602"/>
      <c r="J31" s="602"/>
      <c r="K31" s="602"/>
      <c r="L31" s="602"/>
      <c r="M31" s="602"/>
      <c r="N31" s="602"/>
      <c r="O31" s="602"/>
      <c r="P31" s="602"/>
      <c r="Q31" s="603"/>
      <c r="R31" s="588" t="s">
        <v>202</v>
      </c>
      <c r="S31" s="367"/>
      <c r="T31" s="367"/>
      <c r="U31" s="367"/>
      <c r="V31" s="367"/>
      <c r="W31" s="367"/>
      <c r="X31" s="367"/>
      <c r="Y31" s="589"/>
      <c r="Z31" s="590" t="s">
        <v>202</v>
      </c>
      <c r="AA31" s="590"/>
      <c r="AB31" s="590"/>
      <c r="AC31" s="590"/>
      <c r="AD31" s="591" t="s">
        <v>202</v>
      </c>
      <c r="AE31" s="591"/>
      <c r="AF31" s="591"/>
      <c r="AG31" s="591"/>
      <c r="AH31" s="591"/>
      <c r="AI31" s="591"/>
      <c r="AJ31" s="591"/>
      <c r="AK31" s="591"/>
      <c r="AL31" s="595" t="s">
        <v>202</v>
      </c>
      <c r="AM31" s="373"/>
      <c r="AN31" s="373"/>
      <c r="AO31" s="596"/>
      <c r="AP31" s="542" t="s">
        <v>9</v>
      </c>
      <c r="AQ31" s="543"/>
      <c r="AR31" s="543"/>
      <c r="AS31" s="543"/>
      <c r="AT31" s="671" t="s">
        <v>401</v>
      </c>
      <c r="AU31" s="42"/>
      <c r="AV31" s="42"/>
      <c r="AW31" s="42"/>
      <c r="AX31" s="577" t="s">
        <v>279</v>
      </c>
      <c r="AY31" s="578"/>
      <c r="AZ31" s="578"/>
      <c r="BA31" s="578"/>
      <c r="BB31" s="578"/>
      <c r="BC31" s="578"/>
      <c r="BD31" s="578"/>
      <c r="BE31" s="578"/>
      <c r="BF31" s="579"/>
      <c r="BG31" s="626">
        <v>99.3</v>
      </c>
      <c r="BH31" s="627"/>
      <c r="BI31" s="627"/>
      <c r="BJ31" s="627"/>
      <c r="BK31" s="627"/>
      <c r="BL31" s="627"/>
      <c r="BM31" s="586">
        <v>93.2</v>
      </c>
      <c r="BN31" s="627"/>
      <c r="BO31" s="627"/>
      <c r="BP31" s="627"/>
      <c r="BQ31" s="628"/>
      <c r="BR31" s="626">
        <v>99.3</v>
      </c>
      <c r="BS31" s="627"/>
      <c r="BT31" s="627"/>
      <c r="BU31" s="627"/>
      <c r="BV31" s="627"/>
      <c r="BW31" s="627"/>
      <c r="BX31" s="586">
        <v>93.5</v>
      </c>
      <c r="BY31" s="627"/>
      <c r="BZ31" s="627"/>
      <c r="CA31" s="627"/>
      <c r="CB31" s="628"/>
      <c r="CD31" s="569"/>
      <c r="CE31" s="564"/>
      <c r="CF31" s="593" t="s">
        <v>318</v>
      </c>
      <c r="CG31" s="482"/>
      <c r="CH31" s="482"/>
      <c r="CI31" s="482"/>
      <c r="CJ31" s="482"/>
      <c r="CK31" s="482"/>
      <c r="CL31" s="482"/>
      <c r="CM31" s="482"/>
      <c r="CN31" s="482"/>
      <c r="CO31" s="482"/>
      <c r="CP31" s="482"/>
      <c r="CQ31" s="594"/>
      <c r="CR31" s="588">
        <v>32174</v>
      </c>
      <c r="CS31" s="619"/>
      <c r="CT31" s="619"/>
      <c r="CU31" s="619"/>
      <c r="CV31" s="619"/>
      <c r="CW31" s="619"/>
      <c r="CX31" s="619"/>
      <c r="CY31" s="620"/>
      <c r="CZ31" s="595">
        <v>0.2</v>
      </c>
      <c r="DA31" s="621"/>
      <c r="DB31" s="621"/>
      <c r="DC31" s="622"/>
      <c r="DD31" s="598">
        <v>28118</v>
      </c>
      <c r="DE31" s="619"/>
      <c r="DF31" s="619"/>
      <c r="DG31" s="619"/>
      <c r="DH31" s="619"/>
      <c r="DI31" s="619"/>
      <c r="DJ31" s="619"/>
      <c r="DK31" s="620"/>
      <c r="DL31" s="598">
        <v>28118</v>
      </c>
      <c r="DM31" s="619"/>
      <c r="DN31" s="619"/>
      <c r="DO31" s="619"/>
      <c r="DP31" s="619"/>
      <c r="DQ31" s="619"/>
      <c r="DR31" s="619"/>
      <c r="DS31" s="619"/>
      <c r="DT31" s="619"/>
      <c r="DU31" s="619"/>
      <c r="DV31" s="620"/>
      <c r="DW31" s="595">
        <v>0.4</v>
      </c>
      <c r="DX31" s="621"/>
      <c r="DY31" s="621"/>
      <c r="DZ31" s="621"/>
      <c r="EA31" s="621"/>
      <c r="EB31" s="621"/>
      <c r="EC31" s="623"/>
    </row>
    <row r="32" spans="2:133" ht="11.25" customHeight="1" x14ac:dyDescent="0.25">
      <c r="B32" s="593" t="s">
        <v>402</v>
      </c>
      <c r="C32" s="482"/>
      <c r="D32" s="482"/>
      <c r="E32" s="482"/>
      <c r="F32" s="482"/>
      <c r="G32" s="482"/>
      <c r="H32" s="482"/>
      <c r="I32" s="482"/>
      <c r="J32" s="482"/>
      <c r="K32" s="482"/>
      <c r="L32" s="482"/>
      <c r="M32" s="482"/>
      <c r="N32" s="482"/>
      <c r="O32" s="482"/>
      <c r="P32" s="482"/>
      <c r="Q32" s="594"/>
      <c r="R32" s="588">
        <v>525543</v>
      </c>
      <c r="S32" s="367"/>
      <c r="T32" s="367"/>
      <c r="U32" s="367"/>
      <c r="V32" s="367"/>
      <c r="W32" s="367"/>
      <c r="X32" s="367"/>
      <c r="Y32" s="589"/>
      <c r="Z32" s="590">
        <v>3.7</v>
      </c>
      <c r="AA32" s="590"/>
      <c r="AB32" s="590"/>
      <c r="AC32" s="590"/>
      <c r="AD32" s="591" t="s">
        <v>202</v>
      </c>
      <c r="AE32" s="591"/>
      <c r="AF32" s="591"/>
      <c r="AG32" s="591"/>
      <c r="AH32" s="591"/>
      <c r="AI32" s="591"/>
      <c r="AJ32" s="591"/>
      <c r="AK32" s="591"/>
      <c r="AL32" s="595" t="s">
        <v>202</v>
      </c>
      <c r="AM32" s="373"/>
      <c r="AN32" s="373"/>
      <c r="AO32" s="596"/>
      <c r="AP32" s="670"/>
      <c r="AQ32" s="529"/>
      <c r="AR32" s="529"/>
      <c r="AS32" s="529"/>
      <c r="AT32" s="672"/>
      <c r="AU32" s="1" t="s">
        <v>251</v>
      </c>
      <c r="AX32" s="593" t="s">
        <v>378</v>
      </c>
      <c r="AY32" s="482"/>
      <c r="AZ32" s="482"/>
      <c r="BA32" s="482"/>
      <c r="BB32" s="482"/>
      <c r="BC32" s="482"/>
      <c r="BD32" s="482"/>
      <c r="BE32" s="482"/>
      <c r="BF32" s="594"/>
      <c r="BG32" s="629">
        <v>99.6</v>
      </c>
      <c r="BH32" s="619"/>
      <c r="BI32" s="619"/>
      <c r="BJ32" s="619"/>
      <c r="BK32" s="619"/>
      <c r="BL32" s="619"/>
      <c r="BM32" s="373">
        <v>99.3</v>
      </c>
      <c r="BN32" s="619"/>
      <c r="BO32" s="619"/>
      <c r="BP32" s="619"/>
      <c r="BQ32" s="630"/>
      <c r="BR32" s="629">
        <v>99.5</v>
      </c>
      <c r="BS32" s="619"/>
      <c r="BT32" s="619"/>
      <c r="BU32" s="619"/>
      <c r="BV32" s="619"/>
      <c r="BW32" s="619"/>
      <c r="BX32" s="373">
        <v>99.4</v>
      </c>
      <c r="BY32" s="619"/>
      <c r="BZ32" s="619"/>
      <c r="CA32" s="619"/>
      <c r="CB32" s="630"/>
      <c r="CD32" s="570"/>
      <c r="CE32" s="572"/>
      <c r="CF32" s="593" t="s">
        <v>404</v>
      </c>
      <c r="CG32" s="482"/>
      <c r="CH32" s="482"/>
      <c r="CI32" s="482"/>
      <c r="CJ32" s="482"/>
      <c r="CK32" s="482"/>
      <c r="CL32" s="482"/>
      <c r="CM32" s="482"/>
      <c r="CN32" s="482"/>
      <c r="CO32" s="482"/>
      <c r="CP32" s="482"/>
      <c r="CQ32" s="594"/>
      <c r="CR32" s="588">
        <v>873</v>
      </c>
      <c r="CS32" s="367"/>
      <c r="CT32" s="367"/>
      <c r="CU32" s="367"/>
      <c r="CV32" s="367"/>
      <c r="CW32" s="367"/>
      <c r="CX32" s="367"/>
      <c r="CY32" s="589"/>
      <c r="CZ32" s="595">
        <v>0</v>
      </c>
      <c r="DA32" s="621"/>
      <c r="DB32" s="621"/>
      <c r="DC32" s="622"/>
      <c r="DD32" s="598">
        <v>873</v>
      </c>
      <c r="DE32" s="367"/>
      <c r="DF32" s="367"/>
      <c r="DG32" s="367"/>
      <c r="DH32" s="367"/>
      <c r="DI32" s="367"/>
      <c r="DJ32" s="367"/>
      <c r="DK32" s="589"/>
      <c r="DL32" s="598">
        <v>873</v>
      </c>
      <c r="DM32" s="367"/>
      <c r="DN32" s="367"/>
      <c r="DO32" s="367"/>
      <c r="DP32" s="367"/>
      <c r="DQ32" s="367"/>
      <c r="DR32" s="367"/>
      <c r="DS32" s="367"/>
      <c r="DT32" s="367"/>
      <c r="DU32" s="367"/>
      <c r="DV32" s="589"/>
      <c r="DW32" s="595">
        <v>0</v>
      </c>
      <c r="DX32" s="621"/>
      <c r="DY32" s="621"/>
      <c r="DZ32" s="621"/>
      <c r="EA32" s="621"/>
      <c r="EB32" s="621"/>
      <c r="EC32" s="623"/>
    </row>
    <row r="33" spans="2:133" ht="11.25" customHeight="1" x14ac:dyDescent="0.25">
      <c r="B33" s="593" t="s">
        <v>134</v>
      </c>
      <c r="C33" s="482"/>
      <c r="D33" s="482"/>
      <c r="E33" s="482"/>
      <c r="F33" s="482"/>
      <c r="G33" s="482"/>
      <c r="H33" s="482"/>
      <c r="I33" s="482"/>
      <c r="J33" s="482"/>
      <c r="K33" s="482"/>
      <c r="L33" s="482"/>
      <c r="M33" s="482"/>
      <c r="N33" s="482"/>
      <c r="O33" s="482"/>
      <c r="P33" s="482"/>
      <c r="Q33" s="594"/>
      <c r="R33" s="588">
        <v>37849</v>
      </c>
      <c r="S33" s="367"/>
      <c r="T33" s="367"/>
      <c r="U33" s="367"/>
      <c r="V33" s="367"/>
      <c r="W33" s="367"/>
      <c r="X33" s="367"/>
      <c r="Y33" s="589"/>
      <c r="Z33" s="590">
        <v>0.3</v>
      </c>
      <c r="AA33" s="590"/>
      <c r="AB33" s="590"/>
      <c r="AC33" s="590"/>
      <c r="AD33" s="591" t="s">
        <v>202</v>
      </c>
      <c r="AE33" s="591"/>
      <c r="AF33" s="591"/>
      <c r="AG33" s="591"/>
      <c r="AH33" s="591"/>
      <c r="AI33" s="591"/>
      <c r="AJ33" s="591"/>
      <c r="AK33" s="591"/>
      <c r="AL33" s="595" t="s">
        <v>202</v>
      </c>
      <c r="AM33" s="373"/>
      <c r="AN33" s="373"/>
      <c r="AO33" s="596"/>
      <c r="AP33" s="545"/>
      <c r="AQ33" s="546"/>
      <c r="AR33" s="546"/>
      <c r="AS33" s="546"/>
      <c r="AT33" s="673"/>
      <c r="AU33" s="43"/>
      <c r="AV33" s="43"/>
      <c r="AW33" s="43"/>
      <c r="AX33" s="606" t="s">
        <v>164</v>
      </c>
      <c r="AY33" s="607"/>
      <c r="AZ33" s="607"/>
      <c r="BA33" s="607"/>
      <c r="BB33" s="607"/>
      <c r="BC33" s="607"/>
      <c r="BD33" s="607"/>
      <c r="BE33" s="607"/>
      <c r="BF33" s="608"/>
      <c r="BG33" s="631">
        <v>99.1</v>
      </c>
      <c r="BH33" s="632"/>
      <c r="BI33" s="632"/>
      <c r="BJ33" s="632"/>
      <c r="BK33" s="632"/>
      <c r="BL33" s="632"/>
      <c r="BM33" s="633">
        <v>90.2</v>
      </c>
      <c r="BN33" s="632"/>
      <c r="BO33" s="632"/>
      <c r="BP33" s="632"/>
      <c r="BQ33" s="634"/>
      <c r="BR33" s="631">
        <v>99.1</v>
      </c>
      <c r="BS33" s="632"/>
      <c r="BT33" s="632"/>
      <c r="BU33" s="632"/>
      <c r="BV33" s="632"/>
      <c r="BW33" s="632"/>
      <c r="BX33" s="633">
        <v>90.6</v>
      </c>
      <c r="BY33" s="632"/>
      <c r="BZ33" s="632"/>
      <c r="CA33" s="632"/>
      <c r="CB33" s="634"/>
      <c r="CD33" s="593" t="s">
        <v>405</v>
      </c>
      <c r="CE33" s="482"/>
      <c r="CF33" s="482"/>
      <c r="CG33" s="482"/>
      <c r="CH33" s="482"/>
      <c r="CI33" s="482"/>
      <c r="CJ33" s="482"/>
      <c r="CK33" s="482"/>
      <c r="CL33" s="482"/>
      <c r="CM33" s="482"/>
      <c r="CN33" s="482"/>
      <c r="CO33" s="482"/>
      <c r="CP33" s="482"/>
      <c r="CQ33" s="594"/>
      <c r="CR33" s="588">
        <v>6596472</v>
      </c>
      <c r="CS33" s="619"/>
      <c r="CT33" s="619"/>
      <c r="CU33" s="619"/>
      <c r="CV33" s="619"/>
      <c r="CW33" s="619"/>
      <c r="CX33" s="619"/>
      <c r="CY33" s="620"/>
      <c r="CZ33" s="595">
        <v>47.8</v>
      </c>
      <c r="DA33" s="621"/>
      <c r="DB33" s="621"/>
      <c r="DC33" s="622"/>
      <c r="DD33" s="598">
        <v>4657539</v>
      </c>
      <c r="DE33" s="619"/>
      <c r="DF33" s="619"/>
      <c r="DG33" s="619"/>
      <c r="DH33" s="619"/>
      <c r="DI33" s="619"/>
      <c r="DJ33" s="619"/>
      <c r="DK33" s="620"/>
      <c r="DL33" s="598">
        <v>2965063</v>
      </c>
      <c r="DM33" s="619"/>
      <c r="DN33" s="619"/>
      <c r="DO33" s="619"/>
      <c r="DP33" s="619"/>
      <c r="DQ33" s="619"/>
      <c r="DR33" s="619"/>
      <c r="DS33" s="619"/>
      <c r="DT33" s="619"/>
      <c r="DU33" s="619"/>
      <c r="DV33" s="620"/>
      <c r="DW33" s="595">
        <v>38.6</v>
      </c>
      <c r="DX33" s="621"/>
      <c r="DY33" s="621"/>
      <c r="DZ33" s="621"/>
      <c r="EA33" s="621"/>
      <c r="EB33" s="621"/>
      <c r="EC33" s="623"/>
    </row>
    <row r="34" spans="2:133" ht="11.25" customHeight="1" x14ac:dyDescent="0.25">
      <c r="B34" s="593" t="s">
        <v>151</v>
      </c>
      <c r="C34" s="482"/>
      <c r="D34" s="482"/>
      <c r="E34" s="482"/>
      <c r="F34" s="482"/>
      <c r="G34" s="482"/>
      <c r="H34" s="482"/>
      <c r="I34" s="482"/>
      <c r="J34" s="482"/>
      <c r="K34" s="482"/>
      <c r="L34" s="482"/>
      <c r="M34" s="482"/>
      <c r="N34" s="482"/>
      <c r="O34" s="482"/>
      <c r="P34" s="482"/>
      <c r="Q34" s="594"/>
      <c r="R34" s="588">
        <v>325744</v>
      </c>
      <c r="S34" s="367"/>
      <c r="T34" s="367"/>
      <c r="U34" s="367"/>
      <c r="V34" s="367"/>
      <c r="W34" s="367"/>
      <c r="X34" s="367"/>
      <c r="Y34" s="589"/>
      <c r="Z34" s="590">
        <v>2.2999999999999998</v>
      </c>
      <c r="AA34" s="590"/>
      <c r="AB34" s="590"/>
      <c r="AC34" s="590"/>
      <c r="AD34" s="591" t="s">
        <v>202</v>
      </c>
      <c r="AE34" s="591"/>
      <c r="AF34" s="591"/>
      <c r="AG34" s="591"/>
      <c r="AH34" s="591"/>
      <c r="AI34" s="591"/>
      <c r="AJ34" s="591"/>
      <c r="AK34" s="591"/>
      <c r="AL34" s="595" t="s">
        <v>202</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408</v>
      </c>
      <c r="CE34" s="482"/>
      <c r="CF34" s="482"/>
      <c r="CG34" s="482"/>
      <c r="CH34" s="482"/>
      <c r="CI34" s="482"/>
      <c r="CJ34" s="482"/>
      <c r="CK34" s="482"/>
      <c r="CL34" s="482"/>
      <c r="CM34" s="482"/>
      <c r="CN34" s="482"/>
      <c r="CO34" s="482"/>
      <c r="CP34" s="482"/>
      <c r="CQ34" s="594"/>
      <c r="CR34" s="588">
        <v>2225445</v>
      </c>
      <c r="CS34" s="367"/>
      <c r="CT34" s="367"/>
      <c r="CU34" s="367"/>
      <c r="CV34" s="367"/>
      <c r="CW34" s="367"/>
      <c r="CX34" s="367"/>
      <c r="CY34" s="589"/>
      <c r="CZ34" s="595">
        <v>16.100000000000001</v>
      </c>
      <c r="DA34" s="621"/>
      <c r="DB34" s="621"/>
      <c r="DC34" s="622"/>
      <c r="DD34" s="598">
        <v>1620288</v>
      </c>
      <c r="DE34" s="367"/>
      <c r="DF34" s="367"/>
      <c r="DG34" s="367"/>
      <c r="DH34" s="367"/>
      <c r="DI34" s="367"/>
      <c r="DJ34" s="367"/>
      <c r="DK34" s="589"/>
      <c r="DL34" s="598">
        <v>1085161</v>
      </c>
      <c r="DM34" s="367"/>
      <c r="DN34" s="367"/>
      <c r="DO34" s="367"/>
      <c r="DP34" s="367"/>
      <c r="DQ34" s="367"/>
      <c r="DR34" s="367"/>
      <c r="DS34" s="367"/>
      <c r="DT34" s="367"/>
      <c r="DU34" s="367"/>
      <c r="DV34" s="589"/>
      <c r="DW34" s="595">
        <v>14.1</v>
      </c>
      <c r="DX34" s="621"/>
      <c r="DY34" s="621"/>
      <c r="DZ34" s="621"/>
      <c r="EA34" s="621"/>
      <c r="EB34" s="621"/>
      <c r="EC34" s="623"/>
    </row>
    <row r="35" spans="2:133" ht="11.25" customHeight="1" x14ac:dyDescent="0.25">
      <c r="B35" s="593" t="s">
        <v>410</v>
      </c>
      <c r="C35" s="482"/>
      <c r="D35" s="482"/>
      <c r="E35" s="482"/>
      <c r="F35" s="482"/>
      <c r="G35" s="482"/>
      <c r="H35" s="482"/>
      <c r="I35" s="482"/>
      <c r="J35" s="482"/>
      <c r="K35" s="482"/>
      <c r="L35" s="482"/>
      <c r="M35" s="482"/>
      <c r="N35" s="482"/>
      <c r="O35" s="482"/>
      <c r="P35" s="482"/>
      <c r="Q35" s="594"/>
      <c r="R35" s="588">
        <v>303701</v>
      </c>
      <c r="S35" s="367"/>
      <c r="T35" s="367"/>
      <c r="U35" s="367"/>
      <c r="V35" s="367"/>
      <c r="W35" s="367"/>
      <c r="X35" s="367"/>
      <c r="Y35" s="589"/>
      <c r="Z35" s="590">
        <v>2.1</v>
      </c>
      <c r="AA35" s="590"/>
      <c r="AB35" s="590"/>
      <c r="AC35" s="590"/>
      <c r="AD35" s="591" t="s">
        <v>202</v>
      </c>
      <c r="AE35" s="591"/>
      <c r="AF35" s="591"/>
      <c r="AG35" s="591"/>
      <c r="AH35" s="591"/>
      <c r="AI35" s="591"/>
      <c r="AJ35" s="591"/>
      <c r="AK35" s="591"/>
      <c r="AL35" s="595" t="s">
        <v>202</v>
      </c>
      <c r="AM35" s="373"/>
      <c r="AN35" s="373"/>
      <c r="AO35" s="596"/>
      <c r="AP35" s="16"/>
      <c r="AQ35" s="361" t="s">
        <v>411</v>
      </c>
      <c r="AR35" s="362"/>
      <c r="AS35" s="362"/>
      <c r="AT35" s="362"/>
      <c r="AU35" s="362"/>
      <c r="AV35" s="362"/>
      <c r="AW35" s="362"/>
      <c r="AX35" s="362"/>
      <c r="AY35" s="362"/>
      <c r="AZ35" s="362"/>
      <c r="BA35" s="362"/>
      <c r="BB35" s="362"/>
      <c r="BC35" s="362"/>
      <c r="BD35" s="362"/>
      <c r="BE35" s="362"/>
      <c r="BF35" s="404"/>
      <c r="BG35" s="361" t="s">
        <v>211</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412</v>
      </c>
      <c r="CE35" s="482"/>
      <c r="CF35" s="482"/>
      <c r="CG35" s="482"/>
      <c r="CH35" s="482"/>
      <c r="CI35" s="482"/>
      <c r="CJ35" s="482"/>
      <c r="CK35" s="482"/>
      <c r="CL35" s="482"/>
      <c r="CM35" s="482"/>
      <c r="CN35" s="482"/>
      <c r="CO35" s="482"/>
      <c r="CP35" s="482"/>
      <c r="CQ35" s="594"/>
      <c r="CR35" s="588">
        <v>715057</v>
      </c>
      <c r="CS35" s="619"/>
      <c r="CT35" s="619"/>
      <c r="CU35" s="619"/>
      <c r="CV35" s="619"/>
      <c r="CW35" s="619"/>
      <c r="CX35" s="619"/>
      <c r="CY35" s="620"/>
      <c r="CZ35" s="595">
        <v>5.2</v>
      </c>
      <c r="DA35" s="621"/>
      <c r="DB35" s="621"/>
      <c r="DC35" s="622"/>
      <c r="DD35" s="598">
        <v>644507</v>
      </c>
      <c r="DE35" s="619"/>
      <c r="DF35" s="619"/>
      <c r="DG35" s="619"/>
      <c r="DH35" s="619"/>
      <c r="DI35" s="619"/>
      <c r="DJ35" s="619"/>
      <c r="DK35" s="620"/>
      <c r="DL35" s="598">
        <v>346171</v>
      </c>
      <c r="DM35" s="619"/>
      <c r="DN35" s="619"/>
      <c r="DO35" s="619"/>
      <c r="DP35" s="619"/>
      <c r="DQ35" s="619"/>
      <c r="DR35" s="619"/>
      <c r="DS35" s="619"/>
      <c r="DT35" s="619"/>
      <c r="DU35" s="619"/>
      <c r="DV35" s="620"/>
      <c r="DW35" s="595">
        <v>4.5</v>
      </c>
      <c r="DX35" s="621"/>
      <c r="DY35" s="621"/>
      <c r="DZ35" s="621"/>
      <c r="EA35" s="621"/>
      <c r="EB35" s="621"/>
      <c r="EC35" s="623"/>
    </row>
    <row r="36" spans="2:133" ht="11.25" customHeight="1" x14ac:dyDescent="0.25">
      <c r="B36" s="593" t="s">
        <v>379</v>
      </c>
      <c r="C36" s="482"/>
      <c r="D36" s="482"/>
      <c r="E36" s="482"/>
      <c r="F36" s="482"/>
      <c r="G36" s="482"/>
      <c r="H36" s="482"/>
      <c r="I36" s="482"/>
      <c r="J36" s="482"/>
      <c r="K36" s="482"/>
      <c r="L36" s="482"/>
      <c r="M36" s="482"/>
      <c r="N36" s="482"/>
      <c r="O36" s="482"/>
      <c r="P36" s="482"/>
      <c r="Q36" s="594"/>
      <c r="R36" s="588">
        <v>696644</v>
      </c>
      <c r="S36" s="367"/>
      <c r="T36" s="367"/>
      <c r="U36" s="367"/>
      <c r="V36" s="367"/>
      <c r="W36" s="367"/>
      <c r="X36" s="367"/>
      <c r="Y36" s="589"/>
      <c r="Z36" s="590">
        <v>4.9000000000000004</v>
      </c>
      <c r="AA36" s="590"/>
      <c r="AB36" s="590"/>
      <c r="AC36" s="590"/>
      <c r="AD36" s="591" t="s">
        <v>202</v>
      </c>
      <c r="AE36" s="591"/>
      <c r="AF36" s="591"/>
      <c r="AG36" s="591"/>
      <c r="AH36" s="591"/>
      <c r="AI36" s="591"/>
      <c r="AJ36" s="591"/>
      <c r="AK36" s="591"/>
      <c r="AL36" s="595" t="s">
        <v>202</v>
      </c>
      <c r="AM36" s="373"/>
      <c r="AN36" s="373"/>
      <c r="AO36" s="596"/>
      <c r="AP36" s="16"/>
      <c r="AQ36" s="635" t="s">
        <v>395</v>
      </c>
      <c r="AR36" s="636"/>
      <c r="AS36" s="636"/>
      <c r="AT36" s="636"/>
      <c r="AU36" s="636"/>
      <c r="AV36" s="636"/>
      <c r="AW36" s="636"/>
      <c r="AX36" s="636"/>
      <c r="AY36" s="637"/>
      <c r="AZ36" s="580">
        <v>1718665</v>
      </c>
      <c r="BA36" s="581"/>
      <c r="BB36" s="581"/>
      <c r="BC36" s="581"/>
      <c r="BD36" s="581"/>
      <c r="BE36" s="581"/>
      <c r="BF36" s="638"/>
      <c r="BG36" s="577" t="s">
        <v>415</v>
      </c>
      <c r="BH36" s="578"/>
      <c r="BI36" s="578"/>
      <c r="BJ36" s="578"/>
      <c r="BK36" s="578"/>
      <c r="BL36" s="578"/>
      <c r="BM36" s="578"/>
      <c r="BN36" s="578"/>
      <c r="BO36" s="578"/>
      <c r="BP36" s="578"/>
      <c r="BQ36" s="578"/>
      <c r="BR36" s="578"/>
      <c r="BS36" s="578"/>
      <c r="BT36" s="578"/>
      <c r="BU36" s="579"/>
      <c r="BV36" s="580">
        <v>21240</v>
      </c>
      <c r="BW36" s="581"/>
      <c r="BX36" s="581"/>
      <c r="BY36" s="581"/>
      <c r="BZ36" s="581"/>
      <c r="CA36" s="581"/>
      <c r="CB36" s="638"/>
      <c r="CD36" s="593" t="s">
        <v>31</v>
      </c>
      <c r="CE36" s="482"/>
      <c r="CF36" s="482"/>
      <c r="CG36" s="482"/>
      <c r="CH36" s="482"/>
      <c r="CI36" s="482"/>
      <c r="CJ36" s="482"/>
      <c r="CK36" s="482"/>
      <c r="CL36" s="482"/>
      <c r="CM36" s="482"/>
      <c r="CN36" s="482"/>
      <c r="CO36" s="482"/>
      <c r="CP36" s="482"/>
      <c r="CQ36" s="594"/>
      <c r="CR36" s="588">
        <v>1818058</v>
      </c>
      <c r="CS36" s="367"/>
      <c r="CT36" s="367"/>
      <c r="CU36" s="367"/>
      <c r="CV36" s="367"/>
      <c r="CW36" s="367"/>
      <c r="CX36" s="367"/>
      <c r="CY36" s="589"/>
      <c r="CZ36" s="595">
        <v>13.2</v>
      </c>
      <c r="DA36" s="621"/>
      <c r="DB36" s="621"/>
      <c r="DC36" s="622"/>
      <c r="DD36" s="598">
        <v>910372</v>
      </c>
      <c r="DE36" s="367"/>
      <c r="DF36" s="367"/>
      <c r="DG36" s="367"/>
      <c r="DH36" s="367"/>
      <c r="DI36" s="367"/>
      <c r="DJ36" s="367"/>
      <c r="DK36" s="589"/>
      <c r="DL36" s="598">
        <v>455842</v>
      </c>
      <c r="DM36" s="367"/>
      <c r="DN36" s="367"/>
      <c r="DO36" s="367"/>
      <c r="DP36" s="367"/>
      <c r="DQ36" s="367"/>
      <c r="DR36" s="367"/>
      <c r="DS36" s="367"/>
      <c r="DT36" s="367"/>
      <c r="DU36" s="367"/>
      <c r="DV36" s="589"/>
      <c r="DW36" s="595">
        <v>5.9</v>
      </c>
      <c r="DX36" s="621"/>
      <c r="DY36" s="621"/>
      <c r="DZ36" s="621"/>
      <c r="EA36" s="621"/>
      <c r="EB36" s="621"/>
      <c r="EC36" s="623"/>
    </row>
    <row r="37" spans="2:133" ht="11.25" customHeight="1" x14ac:dyDescent="0.25">
      <c r="B37" s="593" t="s">
        <v>406</v>
      </c>
      <c r="C37" s="482"/>
      <c r="D37" s="482"/>
      <c r="E37" s="482"/>
      <c r="F37" s="482"/>
      <c r="G37" s="482"/>
      <c r="H37" s="482"/>
      <c r="I37" s="482"/>
      <c r="J37" s="482"/>
      <c r="K37" s="482"/>
      <c r="L37" s="482"/>
      <c r="M37" s="482"/>
      <c r="N37" s="482"/>
      <c r="O37" s="482"/>
      <c r="P37" s="482"/>
      <c r="Q37" s="594"/>
      <c r="R37" s="588">
        <v>186575</v>
      </c>
      <c r="S37" s="367"/>
      <c r="T37" s="367"/>
      <c r="U37" s="367"/>
      <c r="V37" s="367"/>
      <c r="W37" s="367"/>
      <c r="X37" s="367"/>
      <c r="Y37" s="589"/>
      <c r="Z37" s="590">
        <v>1.3</v>
      </c>
      <c r="AA37" s="590"/>
      <c r="AB37" s="590"/>
      <c r="AC37" s="590"/>
      <c r="AD37" s="591">
        <v>9</v>
      </c>
      <c r="AE37" s="591"/>
      <c r="AF37" s="591"/>
      <c r="AG37" s="591"/>
      <c r="AH37" s="591"/>
      <c r="AI37" s="591"/>
      <c r="AJ37" s="591"/>
      <c r="AK37" s="591"/>
      <c r="AL37" s="595">
        <v>0</v>
      </c>
      <c r="AM37" s="373"/>
      <c r="AN37" s="373"/>
      <c r="AO37" s="596"/>
      <c r="AQ37" s="639" t="s">
        <v>416</v>
      </c>
      <c r="AR37" s="370"/>
      <c r="AS37" s="370"/>
      <c r="AT37" s="370"/>
      <c r="AU37" s="370"/>
      <c r="AV37" s="370"/>
      <c r="AW37" s="370"/>
      <c r="AX37" s="370"/>
      <c r="AY37" s="640"/>
      <c r="AZ37" s="588">
        <v>617850</v>
      </c>
      <c r="BA37" s="367"/>
      <c r="BB37" s="367"/>
      <c r="BC37" s="367"/>
      <c r="BD37" s="619"/>
      <c r="BE37" s="619"/>
      <c r="BF37" s="630"/>
      <c r="BG37" s="593" t="s">
        <v>419</v>
      </c>
      <c r="BH37" s="482"/>
      <c r="BI37" s="482"/>
      <c r="BJ37" s="482"/>
      <c r="BK37" s="482"/>
      <c r="BL37" s="482"/>
      <c r="BM37" s="482"/>
      <c r="BN37" s="482"/>
      <c r="BO37" s="482"/>
      <c r="BP37" s="482"/>
      <c r="BQ37" s="482"/>
      <c r="BR37" s="482"/>
      <c r="BS37" s="482"/>
      <c r="BT37" s="482"/>
      <c r="BU37" s="594"/>
      <c r="BV37" s="588">
        <v>-524</v>
      </c>
      <c r="BW37" s="367"/>
      <c r="BX37" s="367"/>
      <c r="BY37" s="367"/>
      <c r="BZ37" s="367"/>
      <c r="CA37" s="367"/>
      <c r="CB37" s="599"/>
      <c r="CD37" s="593" t="s">
        <v>163</v>
      </c>
      <c r="CE37" s="482"/>
      <c r="CF37" s="482"/>
      <c r="CG37" s="482"/>
      <c r="CH37" s="482"/>
      <c r="CI37" s="482"/>
      <c r="CJ37" s="482"/>
      <c r="CK37" s="482"/>
      <c r="CL37" s="482"/>
      <c r="CM37" s="482"/>
      <c r="CN37" s="482"/>
      <c r="CO37" s="482"/>
      <c r="CP37" s="482"/>
      <c r="CQ37" s="594"/>
      <c r="CR37" s="588">
        <v>668386</v>
      </c>
      <c r="CS37" s="619"/>
      <c r="CT37" s="619"/>
      <c r="CU37" s="619"/>
      <c r="CV37" s="619"/>
      <c r="CW37" s="619"/>
      <c r="CX37" s="619"/>
      <c r="CY37" s="620"/>
      <c r="CZ37" s="595">
        <v>4.8</v>
      </c>
      <c r="DA37" s="621"/>
      <c r="DB37" s="621"/>
      <c r="DC37" s="622"/>
      <c r="DD37" s="598">
        <v>35286</v>
      </c>
      <c r="DE37" s="619"/>
      <c r="DF37" s="619"/>
      <c r="DG37" s="619"/>
      <c r="DH37" s="619"/>
      <c r="DI37" s="619"/>
      <c r="DJ37" s="619"/>
      <c r="DK37" s="620"/>
      <c r="DL37" s="598">
        <v>24741</v>
      </c>
      <c r="DM37" s="619"/>
      <c r="DN37" s="619"/>
      <c r="DO37" s="619"/>
      <c r="DP37" s="619"/>
      <c r="DQ37" s="619"/>
      <c r="DR37" s="619"/>
      <c r="DS37" s="619"/>
      <c r="DT37" s="619"/>
      <c r="DU37" s="619"/>
      <c r="DV37" s="620"/>
      <c r="DW37" s="595">
        <v>0.3</v>
      </c>
      <c r="DX37" s="621"/>
      <c r="DY37" s="621"/>
      <c r="DZ37" s="621"/>
      <c r="EA37" s="621"/>
      <c r="EB37" s="621"/>
      <c r="EC37" s="623"/>
    </row>
    <row r="38" spans="2:133" ht="11.25" customHeight="1" x14ac:dyDescent="0.25">
      <c r="B38" s="593" t="s">
        <v>420</v>
      </c>
      <c r="C38" s="482"/>
      <c r="D38" s="482"/>
      <c r="E38" s="482"/>
      <c r="F38" s="482"/>
      <c r="G38" s="482"/>
      <c r="H38" s="482"/>
      <c r="I38" s="482"/>
      <c r="J38" s="482"/>
      <c r="K38" s="482"/>
      <c r="L38" s="482"/>
      <c r="M38" s="482"/>
      <c r="N38" s="482"/>
      <c r="O38" s="482"/>
      <c r="P38" s="482"/>
      <c r="Q38" s="594"/>
      <c r="R38" s="588">
        <v>1773100</v>
      </c>
      <c r="S38" s="367"/>
      <c r="T38" s="367"/>
      <c r="U38" s="367"/>
      <c r="V38" s="367"/>
      <c r="W38" s="367"/>
      <c r="X38" s="367"/>
      <c r="Y38" s="589"/>
      <c r="Z38" s="590">
        <v>12.4</v>
      </c>
      <c r="AA38" s="590"/>
      <c r="AB38" s="590"/>
      <c r="AC38" s="590"/>
      <c r="AD38" s="591" t="s">
        <v>202</v>
      </c>
      <c r="AE38" s="591"/>
      <c r="AF38" s="591"/>
      <c r="AG38" s="591"/>
      <c r="AH38" s="591"/>
      <c r="AI38" s="591"/>
      <c r="AJ38" s="591"/>
      <c r="AK38" s="591"/>
      <c r="AL38" s="595" t="s">
        <v>202</v>
      </c>
      <c r="AM38" s="373"/>
      <c r="AN38" s="373"/>
      <c r="AO38" s="596"/>
      <c r="AQ38" s="639" t="s">
        <v>311</v>
      </c>
      <c r="AR38" s="370"/>
      <c r="AS38" s="370"/>
      <c r="AT38" s="370"/>
      <c r="AU38" s="370"/>
      <c r="AV38" s="370"/>
      <c r="AW38" s="370"/>
      <c r="AX38" s="370"/>
      <c r="AY38" s="640"/>
      <c r="AZ38" s="588">
        <v>371528</v>
      </c>
      <c r="BA38" s="367"/>
      <c r="BB38" s="367"/>
      <c r="BC38" s="367"/>
      <c r="BD38" s="619"/>
      <c r="BE38" s="619"/>
      <c r="BF38" s="630"/>
      <c r="BG38" s="593" t="s">
        <v>422</v>
      </c>
      <c r="BH38" s="482"/>
      <c r="BI38" s="482"/>
      <c r="BJ38" s="482"/>
      <c r="BK38" s="482"/>
      <c r="BL38" s="482"/>
      <c r="BM38" s="482"/>
      <c r="BN38" s="482"/>
      <c r="BO38" s="482"/>
      <c r="BP38" s="482"/>
      <c r="BQ38" s="482"/>
      <c r="BR38" s="482"/>
      <c r="BS38" s="482"/>
      <c r="BT38" s="482"/>
      <c r="BU38" s="594"/>
      <c r="BV38" s="588">
        <v>1400</v>
      </c>
      <c r="BW38" s="367"/>
      <c r="BX38" s="367"/>
      <c r="BY38" s="367"/>
      <c r="BZ38" s="367"/>
      <c r="CA38" s="367"/>
      <c r="CB38" s="599"/>
      <c r="CD38" s="593" t="s">
        <v>423</v>
      </c>
      <c r="CE38" s="482"/>
      <c r="CF38" s="482"/>
      <c r="CG38" s="482"/>
      <c r="CH38" s="482"/>
      <c r="CI38" s="482"/>
      <c r="CJ38" s="482"/>
      <c r="CK38" s="482"/>
      <c r="CL38" s="482"/>
      <c r="CM38" s="482"/>
      <c r="CN38" s="482"/>
      <c r="CO38" s="482"/>
      <c r="CP38" s="482"/>
      <c r="CQ38" s="594"/>
      <c r="CR38" s="588">
        <v>1347137</v>
      </c>
      <c r="CS38" s="367"/>
      <c r="CT38" s="367"/>
      <c r="CU38" s="367"/>
      <c r="CV38" s="367"/>
      <c r="CW38" s="367"/>
      <c r="CX38" s="367"/>
      <c r="CY38" s="589"/>
      <c r="CZ38" s="595">
        <v>9.8000000000000007</v>
      </c>
      <c r="DA38" s="621"/>
      <c r="DB38" s="621"/>
      <c r="DC38" s="622"/>
      <c r="DD38" s="598">
        <v>1242853</v>
      </c>
      <c r="DE38" s="367"/>
      <c r="DF38" s="367"/>
      <c r="DG38" s="367"/>
      <c r="DH38" s="367"/>
      <c r="DI38" s="367"/>
      <c r="DJ38" s="367"/>
      <c r="DK38" s="589"/>
      <c r="DL38" s="598">
        <v>1077889</v>
      </c>
      <c r="DM38" s="367"/>
      <c r="DN38" s="367"/>
      <c r="DO38" s="367"/>
      <c r="DP38" s="367"/>
      <c r="DQ38" s="367"/>
      <c r="DR38" s="367"/>
      <c r="DS38" s="367"/>
      <c r="DT38" s="367"/>
      <c r="DU38" s="367"/>
      <c r="DV38" s="589"/>
      <c r="DW38" s="595">
        <v>14</v>
      </c>
      <c r="DX38" s="621"/>
      <c r="DY38" s="621"/>
      <c r="DZ38" s="621"/>
      <c r="EA38" s="621"/>
      <c r="EB38" s="621"/>
      <c r="EC38" s="623"/>
    </row>
    <row r="39" spans="2:133" ht="11.25" customHeight="1" x14ac:dyDescent="0.25">
      <c r="B39" s="593" t="s">
        <v>424</v>
      </c>
      <c r="C39" s="482"/>
      <c r="D39" s="482"/>
      <c r="E39" s="482"/>
      <c r="F39" s="482"/>
      <c r="G39" s="482"/>
      <c r="H39" s="482"/>
      <c r="I39" s="482"/>
      <c r="J39" s="482"/>
      <c r="K39" s="482"/>
      <c r="L39" s="482"/>
      <c r="M39" s="482"/>
      <c r="N39" s="482"/>
      <c r="O39" s="482"/>
      <c r="P39" s="482"/>
      <c r="Q39" s="594"/>
      <c r="R39" s="588" t="s">
        <v>202</v>
      </c>
      <c r="S39" s="367"/>
      <c r="T39" s="367"/>
      <c r="U39" s="367"/>
      <c r="V39" s="367"/>
      <c r="W39" s="367"/>
      <c r="X39" s="367"/>
      <c r="Y39" s="589"/>
      <c r="Z39" s="590" t="s">
        <v>202</v>
      </c>
      <c r="AA39" s="590"/>
      <c r="AB39" s="590"/>
      <c r="AC39" s="590"/>
      <c r="AD39" s="591" t="s">
        <v>202</v>
      </c>
      <c r="AE39" s="591"/>
      <c r="AF39" s="591"/>
      <c r="AG39" s="591"/>
      <c r="AH39" s="591"/>
      <c r="AI39" s="591"/>
      <c r="AJ39" s="591"/>
      <c r="AK39" s="591"/>
      <c r="AL39" s="595" t="s">
        <v>202</v>
      </c>
      <c r="AM39" s="373"/>
      <c r="AN39" s="373"/>
      <c r="AO39" s="596"/>
      <c r="AQ39" s="639" t="s">
        <v>425</v>
      </c>
      <c r="AR39" s="370"/>
      <c r="AS39" s="370"/>
      <c r="AT39" s="370"/>
      <c r="AU39" s="370"/>
      <c r="AV39" s="370"/>
      <c r="AW39" s="370"/>
      <c r="AX39" s="370"/>
      <c r="AY39" s="640"/>
      <c r="AZ39" s="588">
        <v>9303</v>
      </c>
      <c r="BA39" s="367"/>
      <c r="BB39" s="367"/>
      <c r="BC39" s="367"/>
      <c r="BD39" s="619"/>
      <c r="BE39" s="619"/>
      <c r="BF39" s="630"/>
      <c r="BG39" s="593" t="s">
        <v>343</v>
      </c>
      <c r="BH39" s="482"/>
      <c r="BI39" s="482"/>
      <c r="BJ39" s="482"/>
      <c r="BK39" s="482"/>
      <c r="BL39" s="482"/>
      <c r="BM39" s="482"/>
      <c r="BN39" s="482"/>
      <c r="BO39" s="482"/>
      <c r="BP39" s="482"/>
      <c r="BQ39" s="482"/>
      <c r="BR39" s="482"/>
      <c r="BS39" s="482"/>
      <c r="BT39" s="482"/>
      <c r="BU39" s="594"/>
      <c r="BV39" s="588">
        <v>1942</v>
      </c>
      <c r="BW39" s="367"/>
      <c r="BX39" s="367"/>
      <c r="BY39" s="367"/>
      <c r="BZ39" s="367"/>
      <c r="CA39" s="367"/>
      <c r="CB39" s="599"/>
      <c r="CD39" s="593" t="s">
        <v>429</v>
      </c>
      <c r="CE39" s="482"/>
      <c r="CF39" s="482"/>
      <c r="CG39" s="482"/>
      <c r="CH39" s="482"/>
      <c r="CI39" s="482"/>
      <c r="CJ39" s="482"/>
      <c r="CK39" s="482"/>
      <c r="CL39" s="482"/>
      <c r="CM39" s="482"/>
      <c r="CN39" s="482"/>
      <c r="CO39" s="482"/>
      <c r="CP39" s="482"/>
      <c r="CQ39" s="594"/>
      <c r="CR39" s="588">
        <v>432015</v>
      </c>
      <c r="CS39" s="619"/>
      <c r="CT39" s="619"/>
      <c r="CU39" s="619"/>
      <c r="CV39" s="619"/>
      <c r="CW39" s="619"/>
      <c r="CX39" s="619"/>
      <c r="CY39" s="620"/>
      <c r="CZ39" s="595">
        <v>3.1</v>
      </c>
      <c r="DA39" s="621"/>
      <c r="DB39" s="621"/>
      <c r="DC39" s="622"/>
      <c r="DD39" s="598">
        <v>239519</v>
      </c>
      <c r="DE39" s="619"/>
      <c r="DF39" s="619"/>
      <c r="DG39" s="619"/>
      <c r="DH39" s="619"/>
      <c r="DI39" s="619"/>
      <c r="DJ39" s="619"/>
      <c r="DK39" s="620"/>
      <c r="DL39" s="598" t="s">
        <v>202</v>
      </c>
      <c r="DM39" s="619"/>
      <c r="DN39" s="619"/>
      <c r="DO39" s="619"/>
      <c r="DP39" s="619"/>
      <c r="DQ39" s="619"/>
      <c r="DR39" s="619"/>
      <c r="DS39" s="619"/>
      <c r="DT39" s="619"/>
      <c r="DU39" s="619"/>
      <c r="DV39" s="620"/>
      <c r="DW39" s="595" t="s">
        <v>202</v>
      </c>
      <c r="DX39" s="621"/>
      <c r="DY39" s="621"/>
      <c r="DZ39" s="621"/>
      <c r="EA39" s="621"/>
      <c r="EB39" s="621"/>
      <c r="EC39" s="623"/>
    </row>
    <row r="40" spans="2:133" ht="11.25" customHeight="1" x14ac:dyDescent="0.25">
      <c r="B40" s="593" t="s">
        <v>430</v>
      </c>
      <c r="C40" s="482"/>
      <c r="D40" s="482"/>
      <c r="E40" s="482"/>
      <c r="F40" s="482"/>
      <c r="G40" s="482"/>
      <c r="H40" s="482"/>
      <c r="I40" s="482"/>
      <c r="J40" s="482"/>
      <c r="K40" s="482"/>
      <c r="L40" s="482"/>
      <c r="M40" s="482"/>
      <c r="N40" s="482"/>
      <c r="O40" s="482"/>
      <c r="P40" s="482"/>
      <c r="Q40" s="594"/>
      <c r="R40" s="588">
        <v>29500</v>
      </c>
      <c r="S40" s="367"/>
      <c r="T40" s="367"/>
      <c r="U40" s="367"/>
      <c r="V40" s="367"/>
      <c r="W40" s="367"/>
      <c r="X40" s="367"/>
      <c r="Y40" s="589"/>
      <c r="Z40" s="590">
        <v>0.2</v>
      </c>
      <c r="AA40" s="590"/>
      <c r="AB40" s="590"/>
      <c r="AC40" s="590"/>
      <c r="AD40" s="591" t="s">
        <v>202</v>
      </c>
      <c r="AE40" s="591"/>
      <c r="AF40" s="591"/>
      <c r="AG40" s="591"/>
      <c r="AH40" s="591"/>
      <c r="AI40" s="591"/>
      <c r="AJ40" s="591"/>
      <c r="AK40" s="591"/>
      <c r="AL40" s="595" t="s">
        <v>202</v>
      </c>
      <c r="AM40" s="373"/>
      <c r="AN40" s="373"/>
      <c r="AO40" s="596"/>
      <c r="AQ40" s="639" t="s">
        <v>432</v>
      </c>
      <c r="AR40" s="370"/>
      <c r="AS40" s="370"/>
      <c r="AT40" s="370"/>
      <c r="AU40" s="370"/>
      <c r="AV40" s="370"/>
      <c r="AW40" s="370"/>
      <c r="AX40" s="370"/>
      <c r="AY40" s="640"/>
      <c r="AZ40" s="588" t="s">
        <v>202</v>
      </c>
      <c r="BA40" s="367"/>
      <c r="BB40" s="367"/>
      <c r="BC40" s="367"/>
      <c r="BD40" s="619"/>
      <c r="BE40" s="619"/>
      <c r="BF40" s="630"/>
      <c r="BG40" s="670" t="s">
        <v>433</v>
      </c>
      <c r="BH40" s="529"/>
      <c r="BI40" s="529"/>
      <c r="BJ40" s="529"/>
      <c r="BK40" s="529"/>
      <c r="BL40" s="7"/>
      <c r="BM40" s="482" t="s">
        <v>434</v>
      </c>
      <c r="BN40" s="482"/>
      <c r="BO40" s="482"/>
      <c r="BP40" s="482"/>
      <c r="BQ40" s="482"/>
      <c r="BR40" s="482"/>
      <c r="BS40" s="482"/>
      <c r="BT40" s="482"/>
      <c r="BU40" s="594"/>
      <c r="BV40" s="588">
        <v>85</v>
      </c>
      <c r="BW40" s="367"/>
      <c r="BX40" s="367"/>
      <c r="BY40" s="367"/>
      <c r="BZ40" s="367"/>
      <c r="CA40" s="367"/>
      <c r="CB40" s="599"/>
      <c r="CD40" s="593" t="s">
        <v>374</v>
      </c>
      <c r="CE40" s="482"/>
      <c r="CF40" s="482"/>
      <c r="CG40" s="482"/>
      <c r="CH40" s="482"/>
      <c r="CI40" s="482"/>
      <c r="CJ40" s="482"/>
      <c r="CK40" s="482"/>
      <c r="CL40" s="482"/>
      <c r="CM40" s="482"/>
      <c r="CN40" s="482"/>
      <c r="CO40" s="482"/>
      <c r="CP40" s="482"/>
      <c r="CQ40" s="594"/>
      <c r="CR40" s="588">
        <v>58760</v>
      </c>
      <c r="CS40" s="367"/>
      <c r="CT40" s="367"/>
      <c r="CU40" s="367"/>
      <c r="CV40" s="367"/>
      <c r="CW40" s="367"/>
      <c r="CX40" s="367"/>
      <c r="CY40" s="589"/>
      <c r="CZ40" s="595">
        <v>0.4</v>
      </c>
      <c r="DA40" s="621"/>
      <c r="DB40" s="621"/>
      <c r="DC40" s="622"/>
      <c r="DD40" s="598" t="s">
        <v>202</v>
      </c>
      <c r="DE40" s="367"/>
      <c r="DF40" s="367"/>
      <c r="DG40" s="367"/>
      <c r="DH40" s="367"/>
      <c r="DI40" s="367"/>
      <c r="DJ40" s="367"/>
      <c r="DK40" s="589"/>
      <c r="DL40" s="598" t="s">
        <v>202</v>
      </c>
      <c r="DM40" s="367"/>
      <c r="DN40" s="367"/>
      <c r="DO40" s="367"/>
      <c r="DP40" s="367"/>
      <c r="DQ40" s="367"/>
      <c r="DR40" s="367"/>
      <c r="DS40" s="367"/>
      <c r="DT40" s="367"/>
      <c r="DU40" s="367"/>
      <c r="DV40" s="589"/>
      <c r="DW40" s="595" t="s">
        <v>202</v>
      </c>
      <c r="DX40" s="621"/>
      <c r="DY40" s="621"/>
      <c r="DZ40" s="621"/>
      <c r="EA40" s="621"/>
      <c r="EB40" s="621"/>
      <c r="EC40" s="623"/>
    </row>
    <row r="41" spans="2:133" ht="11.25" customHeight="1" x14ac:dyDescent="0.25">
      <c r="B41" s="606" t="s">
        <v>431</v>
      </c>
      <c r="C41" s="607"/>
      <c r="D41" s="607"/>
      <c r="E41" s="607"/>
      <c r="F41" s="607"/>
      <c r="G41" s="607"/>
      <c r="H41" s="607"/>
      <c r="I41" s="607"/>
      <c r="J41" s="607"/>
      <c r="K41" s="607"/>
      <c r="L41" s="607"/>
      <c r="M41" s="607"/>
      <c r="N41" s="607"/>
      <c r="O41" s="607"/>
      <c r="P41" s="607"/>
      <c r="Q41" s="608"/>
      <c r="R41" s="641">
        <v>14349403</v>
      </c>
      <c r="S41" s="642"/>
      <c r="T41" s="642"/>
      <c r="U41" s="642"/>
      <c r="V41" s="642"/>
      <c r="W41" s="642"/>
      <c r="X41" s="642"/>
      <c r="Y41" s="643"/>
      <c r="Z41" s="644">
        <v>100</v>
      </c>
      <c r="AA41" s="644"/>
      <c r="AB41" s="644"/>
      <c r="AC41" s="644"/>
      <c r="AD41" s="645">
        <v>7644356</v>
      </c>
      <c r="AE41" s="645"/>
      <c r="AF41" s="645"/>
      <c r="AG41" s="645"/>
      <c r="AH41" s="645"/>
      <c r="AI41" s="645"/>
      <c r="AJ41" s="645"/>
      <c r="AK41" s="645"/>
      <c r="AL41" s="646">
        <v>100</v>
      </c>
      <c r="AM41" s="633"/>
      <c r="AN41" s="633"/>
      <c r="AO41" s="647"/>
      <c r="AQ41" s="639" t="s">
        <v>435</v>
      </c>
      <c r="AR41" s="370"/>
      <c r="AS41" s="370"/>
      <c r="AT41" s="370"/>
      <c r="AU41" s="370"/>
      <c r="AV41" s="370"/>
      <c r="AW41" s="370"/>
      <c r="AX41" s="370"/>
      <c r="AY41" s="640"/>
      <c r="AZ41" s="588">
        <v>106059</v>
      </c>
      <c r="BA41" s="367"/>
      <c r="BB41" s="367"/>
      <c r="BC41" s="367"/>
      <c r="BD41" s="619"/>
      <c r="BE41" s="619"/>
      <c r="BF41" s="630"/>
      <c r="BG41" s="670"/>
      <c r="BH41" s="529"/>
      <c r="BI41" s="529"/>
      <c r="BJ41" s="529"/>
      <c r="BK41" s="529"/>
      <c r="BL41" s="7"/>
      <c r="BM41" s="482" t="s">
        <v>348</v>
      </c>
      <c r="BN41" s="482"/>
      <c r="BO41" s="482"/>
      <c r="BP41" s="482"/>
      <c r="BQ41" s="482"/>
      <c r="BR41" s="482"/>
      <c r="BS41" s="482"/>
      <c r="BT41" s="482"/>
      <c r="BU41" s="594"/>
      <c r="BV41" s="588" t="s">
        <v>202</v>
      </c>
      <c r="BW41" s="367"/>
      <c r="BX41" s="367"/>
      <c r="BY41" s="367"/>
      <c r="BZ41" s="367"/>
      <c r="CA41" s="367"/>
      <c r="CB41" s="599"/>
      <c r="CD41" s="593" t="s">
        <v>290</v>
      </c>
      <c r="CE41" s="482"/>
      <c r="CF41" s="482"/>
      <c r="CG41" s="482"/>
      <c r="CH41" s="482"/>
      <c r="CI41" s="482"/>
      <c r="CJ41" s="482"/>
      <c r="CK41" s="482"/>
      <c r="CL41" s="482"/>
      <c r="CM41" s="482"/>
      <c r="CN41" s="482"/>
      <c r="CO41" s="482"/>
      <c r="CP41" s="482"/>
      <c r="CQ41" s="594"/>
      <c r="CR41" s="588" t="s">
        <v>202</v>
      </c>
      <c r="CS41" s="619"/>
      <c r="CT41" s="619"/>
      <c r="CU41" s="619"/>
      <c r="CV41" s="619"/>
      <c r="CW41" s="619"/>
      <c r="CX41" s="619"/>
      <c r="CY41" s="620"/>
      <c r="CZ41" s="595" t="s">
        <v>202</v>
      </c>
      <c r="DA41" s="621"/>
      <c r="DB41" s="621"/>
      <c r="DC41" s="622"/>
      <c r="DD41" s="598" t="s">
        <v>202</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5">
      <c r="AQ42" s="654" t="s">
        <v>436</v>
      </c>
      <c r="AR42" s="655"/>
      <c r="AS42" s="655"/>
      <c r="AT42" s="655"/>
      <c r="AU42" s="655"/>
      <c r="AV42" s="655"/>
      <c r="AW42" s="655"/>
      <c r="AX42" s="655"/>
      <c r="AY42" s="656"/>
      <c r="AZ42" s="641">
        <v>613925</v>
      </c>
      <c r="BA42" s="642"/>
      <c r="BB42" s="642"/>
      <c r="BC42" s="642"/>
      <c r="BD42" s="632"/>
      <c r="BE42" s="632"/>
      <c r="BF42" s="634"/>
      <c r="BG42" s="545"/>
      <c r="BH42" s="546"/>
      <c r="BI42" s="546"/>
      <c r="BJ42" s="546"/>
      <c r="BK42" s="546"/>
      <c r="BL42" s="20"/>
      <c r="BM42" s="607" t="s">
        <v>437</v>
      </c>
      <c r="BN42" s="607"/>
      <c r="BO42" s="607"/>
      <c r="BP42" s="607"/>
      <c r="BQ42" s="607"/>
      <c r="BR42" s="607"/>
      <c r="BS42" s="607"/>
      <c r="BT42" s="607"/>
      <c r="BU42" s="608"/>
      <c r="BV42" s="641">
        <v>510</v>
      </c>
      <c r="BW42" s="642"/>
      <c r="BX42" s="642"/>
      <c r="BY42" s="642"/>
      <c r="BZ42" s="642"/>
      <c r="CA42" s="642"/>
      <c r="CB42" s="657"/>
      <c r="CD42" s="593" t="s">
        <v>283</v>
      </c>
      <c r="CE42" s="482"/>
      <c r="CF42" s="482"/>
      <c r="CG42" s="482"/>
      <c r="CH42" s="482"/>
      <c r="CI42" s="482"/>
      <c r="CJ42" s="482"/>
      <c r="CK42" s="482"/>
      <c r="CL42" s="482"/>
      <c r="CM42" s="482"/>
      <c r="CN42" s="482"/>
      <c r="CO42" s="482"/>
      <c r="CP42" s="482"/>
      <c r="CQ42" s="594"/>
      <c r="CR42" s="588">
        <v>2224551</v>
      </c>
      <c r="CS42" s="619"/>
      <c r="CT42" s="619"/>
      <c r="CU42" s="619"/>
      <c r="CV42" s="619"/>
      <c r="CW42" s="619"/>
      <c r="CX42" s="619"/>
      <c r="CY42" s="620"/>
      <c r="CZ42" s="595">
        <v>16.100000000000001</v>
      </c>
      <c r="DA42" s="621"/>
      <c r="DB42" s="621"/>
      <c r="DC42" s="622"/>
      <c r="DD42" s="598">
        <v>347493</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5">
      <c r="B43" s="1" t="s">
        <v>51</v>
      </c>
      <c r="CD43" s="593" t="s">
        <v>89</v>
      </c>
      <c r="CE43" s="482"/>
      <c r="CF43" s="482"/>
      <c r="CG43" s="482"/>
      <c r="CH43" s="482"/>
      <c r="CI43" s="482"/>
      <c r="CJ43" s="482"/>
      <c r="CK43" s="482"/>
      <c r="CL43" s="482"/>
      <c r="CM43" s="482"/>
      <c r="CN43" s="482"/>
      <c r="CO43" s="482"/>
      <c r="CP43" s="482"/>
      <c r="CQ43" s="594"/>
      <c r="CR43" s="588">
        <v>11683</v>
      </c>
      <c r="CS43" s="619"/>
      <c r="CT43" s="619"/>
      <c r="CU43" s="619"/>
      <c r="CV43" s="619"/>
      <c r="CW43" s="619"/>
      <c r="CX43" s="619"/>
      <c r="CY43" s="620"/>
      <c r="CZ43" s="595">
        <v>0.1</v>
      </c>
      <c r="DA43" s="621"/>
      <c r="DB43" s="621"/>
      <c r="DC43" s="622"/>
      <c r="DD43" s="598">
        <v>11683</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5">
      <c r="B44" s="658" t="s">
        <v>414</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179</v>
      </c>
      <c r="CE44" s="561"/>
      <c r="CF44" s="593" t="s">
        <v>438</v>
      </c>
      <c r="CG44" s="482"/>
      <c r="CH44" s="482"/>
      <c r="CI44" s="482"/>
      <c r="CJ44" s="482"/>
      <c r="CK44" s="482"/>
      <c r="CL44" s="482"/>
      <c r="CM44" s="482"/>
      <c r="CN44" s="482"/>
      <c r="CO44" s="482"/>
      <c r="CP44" s="482"/>
      <c r="CQ44" s="594"/>
      <c r="CR44" s="588">
        <v>1808250</v>
      </c>
      <c r="CS44" s="367"/>
      <c r="CT44" s="367"/>
      <c r="CU44" s="367"/>
      <c r="CV44" s="367"/>
      <c r="CW44" s="367"/>
      <c r="CX44" s="367"/>
      <c r="CY44" s="589"/>
      <c r="CZ44" s="595">
        <v>13.1</v>
      </c>
      <c r="DA44" s="373"/>
      <c r="DB44" s="373"/>
      <c r="DC44" s="600"/>
      <c r="DD44" s="598">
        <v>288995</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5">
      <c r="B45" s="658" t="s">
        <v>268</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439</v>
      </c>
      <c r="CG45" s="482"/>
      <c r="CH45" s="482"/>
      <c r="CI45" s="482"/>
      <c r="CJ45" s="482"/>
      <c r="CK45" s="482"/>
      <c r="CL45" s="482"/>
      <c r="CM45" s="482"/>
      <c r="CN45" s="482"/>
      <c r="CO45" s="482"/>
      <c r="CP45" s="482"/>
      <c r="CQ45" s="594"/>
      <c r="CR45" s="588">
        <v>1116308</v>
      </c>
      <c r="CS45" s="619"/>
      <c r="CT45" s="619"/>
      <c r="CU45" s="619"/>
      <c r="CV45" s="619"/>
      <c r="CW45" s="619"/>
      <c r="CX45" s="619"/>
      <c r="CY45" s="620"/>
      <c r="CZ45" s="595">
        <v>8.1</v>
      </c>
      <c r="DA45" s="621"/>
      <c r="DB45" s="621"/>
      <c r="DC45" s="622"/>
      <c r="DD45" s="598">
        <v>33062</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5">
      <c r="B46" s="41"/>
      <c r="CD46" s="569"/>
      <c r="CE46" s="564"/>
      <c r="CF46" s="593" t="s">
        <v>440</v>
      </c>
      <c r="CG46" s="482"/>
      <c r="CH46" s="482"/>
      <c r="CI46" s="482"/>
      <c r="CJ46" s="482"/>
      <c r="CK46" s="482"/>
      <c r="CL46" s="482"/>
      <c r="CM46" s="482"/>
      <c r="CN46" s="482"/>
      <c r="CO46" s="482"/>
      <c r="CP46" s="482"/>
      <c r="CQ46" s="594"/>
      <c r="CR46" s="588">
        <v>684288</v>
      </c>
      <c r="CS46" s="367"/>
      <c r="CT46" s="367"/>
      <c r="CU46" s="367"/>
      <c r="CV46" s="367"/>
      <c r="CW46" s="367"/>
      <c r="CX46" s="367"/>
      <c r="CY46" s="589"/>
      <c r="CZ46" s="595">
        <v>5</v>
      </c>
      <c r="DA46" s="373"/>
      <c r="DB46" s="373"/>
      <c r="DC46" s="600"/>
      <c r="DD46" s="598">
        <v>254879</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5">
      <c r="B47" s="41"/>
      <c r="CD47" s="569"/>
      <c r="CE47" s="564"/>
      <c r="CF47" s="593" t="s">
        <v>442</v>
      </c>
      <c r="CG47" s="482"/>
      <c r="CH47" s="482"/>
      <c r="CI47" s="482"/>
      <c r="CJ47" s="482"/>
      <c r="CK47" s="482"/>
      <c r="CL47" s="482"/>
      <c r="CM47" s="482"/>
      <c r="CN47" s="482"/>
      <c r="CO47" s="482"/>
      <c r="CP47" s="482"/>
      <c r="CQ47" s="594"/>
      <c r="CR47" s="588">
        <v>416301</v>
      </c>
      <c r="CS47" s="619"/>
      <c r="CT47" s="619"/>
      <c r="CU47" s="619"/>
      <c r="CV47" s="619"/>
      <c r="CW47" s="619"/>
      <c r="CX47" s="619"/>
      <c r="CY47" s="620"/>
      <c r="CZ47" s="595">
        <v>3</v>
      </c>
      <c r="DA47" s="621"/>
      <c r="DB47" s="621"/>
      <c r="DC47" s="622"/>
      <c r="DD47" s="598">
        <v>58498</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0.5" x14ac:dyDescent="0.25">
      <c r="B48" s="41"/>
      <c r="CD48" s="570"/>
      <c r="CE48" s="572"/>
      <c r="CF48" s="593" t="s">
        <v>443</v>
      </c>
      <c r="CG48" s="482"/>
      <c r="CH48" s="482"/>
      <c r="CI48" s="482"/>
      <c r="CJ48" s="482"/>
      <c r="CK48" s="482"/>
      <c r="CL48" s="482"/>
      <c r="CM48" s="482"/>
      <c r="CN48" s="482"/>
      <c r="CO48" s="482"/>
      <c r="CP48" s="482"/>
      <c r="CQ48" s="594"/>
      <c r="CR48" s="588" t="s">
        <v>202</v>
      </c>
      <c r="CS48" s="367"/>
      <c r="CT48" s="367"/>
      <c r="CU48" s="367"/>
      <c r="CV48" s="367"/>
      <c r="CW48" s="367"/>
      <c r="CX48" s="367"/>
      <c r="CY48" s="589"/>
      <c r="CZ48" s="595" t="s">
        <v>202</v>
      </c>
      <c r="DA48" s="373"/>
      <c r="DB48" s="373"/>
      <c r="DC48" s="600"/>
      <c r="DD48" s="598" t="s">
        <v>202</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5">
      <c r="B49" s="41"/>
      <c r="CD49" s="606" t="s">
        <v>195</v>
      </c>
      <c r="CE49" s="607"/>
      <c r="CF49" s="607"/>
      <c r="CG49" s="607"/>
      <c r="CH49" s="607"/>
      <c r="CI49" s="607"/>
      <c r="CJ49" s="607"/>
      <c r="CK49" s="607"/>
      <c r="CL49" s="607"/>
      <c r="CM49" s="607"/>
      <c r="CN49" s="607"/>
      <c r="CO49" s="607"/>
      <c r="CP49" s="607"/>
      <c r="CQ49" s="608"/>
      <c r="CR49" s="641">
        <v>13810605</v>
      </c>
      <c r="CS49" s="632"/>
      <c r="CT49" s="632"/>
      <c r="CU49" s="632"/>
      <c r="CV49" s="632"/>
      <c r="CW49" s="632"/>
      <c r="CX49" s="632"/>
      <c r="CY49" s="660"/>
      <c r="CZ49" s="646">
        <v>100</v>
      </c>
      <c r="DA49" s="661"/>
      <c r="DB49" s="661"/>
      <c r="DC49" s="662"/>
      <c r="DD49" s="663">
        <v>9575584</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gBhZsMemmjU4lKlZexez44wjlkSkFRqD5+klFDSG/20s8cdVYyNVdlui0ol74wcGP87t2f5XpgzRBvDFE+NuiQ==" saltValue="cPB0KcS9MdDo9PbT+Vtb0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2.75" zeroHeight="1" x14ac:dyDescent="0.25"/>
  <cols>
    <col min="1" max="130" width="2.73046875" style="46" customWidth="1"/>
    <col min="131" max="131" width="1.59765625" style="46" customWidth="1"/>
    <col min="132" max="132" width="9" style="46" hidden="1" customWidth="1"/>
    <col min="133" max="16384" width="9" style="46" hidden="1"/>
  </cols>
  <sheetData>
    <row r="1" spans="1:131" ht="11.25" customHeight="1" x14ac:dyDescent="0.2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5">
      <c r="A2" s="674" t="s">
        <v>301</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306</v>
      </c>
      <c r="DK2" s="676"/>
      <c r="DL2" s="676"/>
      <c r="DM2" s="676"/>
      <c r="DN2" s="676"/>
      <c r="DO2" s="677"/>
      <c r="DP2" s="50"/>
      <c r="DQ2" s="675" t="s">
        <v>237</v>
      </c>
      <c r="DR2" s="676"/>
      <c r="DS2" s="676"/>
      <c r="DT2" s="676"/>
      <c r="DU2" s="676"/>
      <c r="DV2" s="676"/>
      <c r="DW2" s="676"/>
      <c r="DX2" s="676"/>
      <c r="DY2" s="676"/>
      <c r="DZ2" s="677"/>
      <c r="EA2" s="48"/>
    </row>
    <row r="3" spans="1:131" ht="11.25" customHeight="1" x14ac:dyDescent="0.2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5">
      <c r="A4" s="678" t="s">
        <v>444</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445</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5">
      <c r="A5" s="933" t="s">
        <v>446</v>
      </c>
      <c r="B5" s="934"/>
      <c r="C5" s="934"/>
      <c r="D5" s="934"/>
      <c r="E5" s="934"/>
      <c r="F5" s="934"/>
      <c r="G5" s="934"/>
      <c r="H5" s="934"/>
      <c r="I5" s="934"/>
      <c r="J5" s="934"/>
      <c r="K5" s="934"/>
      <c r="L5" s="934"/>
      <c r="M5" s="934"/>
      <c r="N5" s="934"/>
      <c r="O5" s="934"/>
      <c r="P5" s="935"/>
      <c r="Q5" s="939" t="s">
        <v>182</v>
      </c>
      <c r="R5" s="940"/>
      <c r="S5" s="940"/>
      <c r="T5" s="940"/>
      <c r="U5" s="941"/>
      <c r="V5" s="939" t="s">
        <v>447</v>
      </c>
      <c r="W5" s="940"/>
      <c r="X5" s="940"/>
      <c r="Y5" s="940"/>
      <c r="Z5" s="941"/>
      <c r="AA5" s="939" t="s">
        <v>448</v>
      </c>
      <c r="AB5" s="940"/>
      <c r="AC5" s="940"/>
      <c r="AD5" s="940"/>
      <c r="AE5" s="940"/>
      <c r="AF5" s="945" t="s">
        <v>180</v>
      </c>
      <c r="AG5" s="940"/>
      <c r="AH5" s="940"/>
      <c r="AI5" s="940"/>
      <c r="AJ5" s="946"/>
      <c r="AK5" s="940" t="s">
        <v>449</v>
      </c>
      <c r="AL5" s="940"/>
      <c r="AM5" s="940"/>
      <c r="AN5" s="940"/>
      <c r="AO5" s="941"/>
      <c r="AP5" s="939" t="s">
        <v>450</v>
      </c>
      <c r="AQ5" s="940"/>
      <c r="AR5" s="940"/>
      <c r="AS5" s="940"/>
      <c r="AT5" s="941"/>
      <c r="AU5" s="939" t="s">
        <v>453</v>
      </c>
      <c r="AV5" s="940"/>
      <c r="AW5" s="940"/>
      <c r="AX5" s="940"/>
      <c r="AY5" s="946"/>
      <c r="AZ5" s="56"/>
      <c r="BA5" s="56"/>
      <c r="BB5" s="56"/>
      <c r="BC5" s="56"/>
      <c r="BD5" s="56"/>
      <c r="BE5" s="67"/>
      <c r="BF5" s="67"/>
      <c r="BG5" s="67"/>
      <c r="BH5" s="67"/>
      <c r="BI5" s="67"/>
      <c r="BJ5" s="67"/>
      <c r="BK5" s="67"/>
      <c r="BL5" s="67"/>
      <c r="BM5" s="67"/>
      <c r="BN5" s="67"/>
      <c r="BO5" s="67"/>
      <c r="BP5" s="67"/>
      <c r="BQ5" s="933" t="s">
        <v>454</v>
      </c>
      <c r="BR5" s="934"/>
      <c r="BS5" s="934"/>
      <c r="BT5" s="934"/>
      <c r="BU5" s="934"/>
      <c r="BV5" s="934"/>
      <c r="BW5" s="934"/>
      <c r="BX5" s="934"/>
      <c r="BY5" s="934"/>
      <c r="BZ5" s="934"/>
      <c r="CA5" s="934"/>
      <c r="CB5" s="934"/>
      <c r="CC5" s="934"/>
      <c r="CD5" s="934"/>
      <c r="CE5" s="934"/>
      <c r="CF5" s="934"/>
      <c r="CG5" s="935"/>
      <c r="CH5" s="939" t="s">
        <v>372</v>
      </c>
      <c r="CI5" s="940"/>
      <c r="CJ5" s="940"/>
      <c r="CK5" s="940"/>
      <c r="CL5" s="941"/>
      <c r="CM5" s="939" t="s">
        <v>324</v>
      </c>
      <c r="CN5" s="940"/>
      <c r="CO5" s="940"/>
      <c r="CP5" s="940"/>
      <c r="CQ5" s="941"/>
      <c r="CR5" s="939" t="s">
        <v>246</v>
      </c>
      <c r="CS5" s="940"/>
      <c r="CT5" s="940"/>
      <c r="CU5" s="940"/>
      <c r="CV5" s="941"/>
      <c r="CW5" s="939" t="s">
        <v>52</v>
      </c>
      <c r="CX5" s="940"/>
      <c r="CY5" s="940"/>
      <c r="CZ5" s="940"/>
      <c r="DA5" s="941"/>
      <c r="DB5" s="939" t="s">
        <v>456</v>
      </c>
      <c r="DC5" s="940"/>
      <c r="DD5" s="940"/>
      <c r="DE5" s="940"/>
      <c r="DF5" s="941"/>
      <c r="DG5" s="949" t="s">
        <v>244</v>
      </c>
      <c r="DH5" s="950"/>
      <c r="DI5" s="950"/>
      <c r="DJ5" s="950"/>
      <c r="DK5" s="951"/>
      <c r="DL5" s="949" t="s">
        <v>458</v>
      </c>
      <c r="DM5" s="950"/>
      <c r="DN5" s="950"/>
      <c r="DO5" s="950"/>
      <c r="DP5" s="951"/>
      <c r="DQ5" s="939" t="s">
        <v>460</v>
      </c>
      <c r="DR5" s="940"/>
      <c r="DS5" s="940"/>
      <c r="DT5" s="940"/>
      <c r="DU5" s="941"/>
      <c r="DV5" s="939" t="s">
        <v>453</v>
      </c>
      <c r="DW5" s="940"/>
      <c r="DX5" s="940"/>
      <c r="DY5" s="940"/>
      <c r="DZ5" s="946"/>
      <c r="EA5" s="67"/>
    </row>
    <row r="6" spans="1:131" s="47" customFormat="1" ht="26.25" customHeight="1" x14ac:dyDescent="0.25">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25">
      <c r="A7" s="51">
        <v>1</v>
      </c>
      <c r="B7" s="680" t="s">
        <v>269</v>
      </c>
      <c r="C7" s="681"/>
      <c r="D7" s="681"/>
      <c r="E7" s="681"/>
      <c r="F7" s="681"/>
      <c r="G7" s="681"/>
      <c r="H7" s="681"/>
      <c r="I7" s="681"/>
      <c r="J7" s="681"/>
      <c r="K7" s="681"/>
      <c r="L7" s="681"/>
      <c r="M7" s="681"/>
      <c r="N7" s="681"/>
      <c r="O7" s="681"/>
      <c r="P7" s="682"/>
      <c r="Q7" s="683">
        <v>14320</v>
      </c>
      <c r="R7" s="684"/>
      <c r="S7" s="684"/>
      <c r="T7" s="684"/>
      <c r="U7" s="684"/>
      <c r="V7" s="684">
        <v>13782</v>
      </c>
      <c r="W7" s="684"/>
      <c r="X7" s="684"/>
      <c r="Y7" s="684"/>
      <c r="Z7" s="684"/>
      <c r="AA7" s="684">
        <v>538</v>
      </c>
      <c r="AB7" s="684"/>
      <c r="AC7" s="684"/>
      <c r="AD7" s="684"/>
      <c r="AE7" s="685"/>
      <c r="AF7" s="686">
        <v>409</v>
      </c>
      <c r="AG7" s="687"/>
      <c r="AH7" s="687"/>
      <c r="AI7" s="687"/>
      <c r="AJ7" s="688"/>
      <c r="AK7" s="689" t="s">
        <v>202</v>
      </c>
      <c r="AL7" s="684"/>
      <c r="AM7" s="684"/>
      <c r="AN7" s="684"/>
      <c r="AO7" s="684"/>
      <c r="AP7" s="684">
        <v>12692</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t="s">
        <v>165</v>
      </c>
      <c r="BT7" s="681"/>
      <c r="BU7" s="681"/>
      <c r="BV7" s="681"/>
      <c r="BW7" s="681"/>
      <c r="BX7" s="681"/>
      <c r="BY7" s="681"/>
      <c r="BZ7" s="681"/>
      <c r="CA7" s="681"/>
      <c r="CB7" s="681"/>
      <c r="CC7" s="681"/>
      <c r="CD7" s="681"/>
      <c r="CE7" s="681"/>
      <c r="CF7" s="681"/>
      <c r="CG7" s="682"/>
      <c r="CH7" s="692">
        <v>-1</v>
      </c>
      <c r="CI7" s="693"/>
      <c r="CJ7" s="693"/>
      <c r="CK7" s="693"/>
      <c r="CL7" s="694"/>
      <c r="CM7" s="692">
        <v>111</v>
      </c>
      <c r="CN7" s="693"/>
      <c r="CO7" s="693"/>
      <c r="CP7" s="693"/>
      <c r="CQ7" s="694"/>
      <c r="CR7" s="692">
        <v>50</v>
      </c>
      <c r="CS7" s="693"/>
      <c r="CT7" s="693"/>
      <c r="CU7" s="693"/>
      <c r="CV7" s="694"/>
      <c r="CW7" s="692">
        <v>7</v>
      </c>
      <c r="CX7" s="693"/>
      <c r="CY7" s="693"/>
      <c r="CZ7" s="693"/>
      <c r="DA7" s="694"/>
      <c r="DB7" s="692" t="s">
        <v>202</v>
      </c>
      <c r="DC7" s="693"/>
      <c r="DD7" s="693"/>
      <c r="DE7" s="693"/>
      <c r="DF7" s="694"/>
      <c r="DG7" s="692" t="s">
        <v>202</v>
      </c>
      <c r="DH7" s="693"/>
      <c r="DI7" s="693"/>
      <c r="DJ7" s="693"/>
      <c r="DK7" s="694"/>
      <c r="DL7" s="692" t="s">
        <v>202</v>
      </c>
      <c r="DM7" s="693"/>
      <c r="DN7" s="693"/>
      <c r="DO7" s="693"/>
      <c r="DP7" s="694"/>
      <c r="DQ7" s="692" t="s">
        <v>202</v>
      </c>
      <c r="DR7" s="693"/>
      <c r="DS7" s="693"/>
      <c r="DT7" s="693"/>
      <c r="DU7" s="694"/>
      <c r="DV7" s="680"/>
      <c r="DW7" s="681"/>
      <c r="DX7" s="681"/>
      <c r="DY7" s="681"/>
      <c r="DZ7" s="695"/>
      <c r="EA7" s="67"/>
    </row>
    <row r="8" spans="1:131" s="47" customFormat="1" ht="26.25" customHeight="1" x14ac:dyDescent="0.25">
      <c r="A8" s="52">
        <v>2</v>
      </c>
      <c r="B8" s="696" t="s">
        <v>327</v>
      </c>
      <c r="C8" s="697"/>
      <c r="D8" s="697"/>
      <c r="E8" s="697"/>
      <c r="F8" s="697"/>
      <c r="G8" s="697"/>
      <c r="H8" s="697"/>
      <c r="I8" s="697"/>
      <c r="J8" s="697"/>
      <c r="K8" s="697"/>
      <c r="L8" s="697"/>
      <c r="M8" s="697"/>
      <c r="N8" s="697"/>
      <c r="O8" s="697"/>
      <c r="P8" s="698"/>
      <c r="Q8" s="699">
        <v>201</v>
      </c>
      <c r="R8" s="700"/>
      <c r="S8" s="700"/>
      <c r="T8" s="700"/>
      <c r="U8" s="700"/>
      <c r="V8" s="700">
        <v>200</v>
      </c>
      <c r="W8" s="700"/>
      <c r="X8" s="700"/>
      <c r="Y8" s="700"/>
      <c r="Z8" s="700"/>
      <c r="AA8" s="700">
        <v>1</v>
      </c>
      <c r="AB8" s="700"/>
      <c r="AC8" s="700"/>
      <c r="AD8" s="700"/>
      <c r="AE8" s="701"/>
      <c r="AF8" s="702">
        <v>1</v>
      </c>
      <c r="AG8" s="703"/>
      <c r="AH8" s="703"/>
      <c r="AI8" s="703"/>
      <c r="AJ8" s="704"/>
      <c r="AK8" s="705">
        <v>102</v>
      </c>
      <c r="AL8" s="700"/>
      <c r="AM8" s="700"/>
      <c r="AN8" s="700"/>
      <c r="AO8" s="700"/>
      <c r="AP8" s="700">
        <v>34</v>
      </c>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t="s">
        <v>546</v>
      </c>
      <c r="BT8" s="697"/>
      <c r="BU8" s="697"/>
      <c r="BV8" s="697"/>
      <c r="BW8" s="697"/>
      <c r="BX8" s="697"/>
      <c r="BY8" s="697"/>
      <c r="BZ8" s="697"/>
      <c r="CA8" s="697"/>
      <c r="CB8" s="697"/>
      <c r="CC8" s="697"/>
      <c r="CD8" s="697"/>
      <c r="CE8" s="697"/>
      <c r="CF8" s="697"/>
      <c r="CG8" s="698"/>
      <c r="CH8" s="708">
        <v>1</v>
      </c>
      <c r="CI8" s="703"/>
      <c r="CJ8" s="703"/>
      <c r="CK8" s="703"/>
      <c r="CL8" s="709"/>
      <c r="CM8" s="708">
        <v>40</v>
      </c>
      <c r="CN8" s="703"/>
      <c r="CO8" s="703"/>
      <c r="CP8" s="703"/>
      <c r="CQ8" s="709"/>
      <c r="CR8" s="708">
        <v>50</v>
      </c>
      <c r="CS8" s="703"/>
      <c r="CT8" s="703"/>
      <c r="CU8" s="703"/>
      <c r="CV8" s="709"/>
      <c r="CW8" s="708">
        <v>7</v>
      </c>
      <c r="CX8" s="703"/>
      <c r="CY8" s="703"/>
      <c r="CZ8" s="703"/>
      <c r="DA8" s="709"/>
      <c r="DB8" s="708" t="s">
        <v>202</v>
      </c>
      <c r="DC8" s="703"/>
      <c r="DD8" s="703"/>
      <c r="DE8" s="703"/>
      <c r="DF8" s="709"/>
      <c r="DG8" s="708" t="s">
        <v>202</v>
      </c>
      <c r="DH8" s="703"/>
      <c r="DI8" s="703"/>
      <c r="DJ8" s="703"/>
      <c r="DK8" s="709"/>
      <c r="DL8" s="708" t="s">
        <v>202</v>
      </c>
      <c r="DM8" s="703"/>
      <c r="DN8" s="703"/>
      <c r="DO8" s="703"/>
      <c r="DP8" s="709"/>
      <c r="DQ8" s="708" t="s">
        <v>202</v>
      </c>
      <c r="DR8" s="703"/>
      <c r="DS8" s="703"/>
      <c r="DT8" s="703"/>
      <c r="DU8" s="709"/>
      <c r="DV8" s="696"/>
      <c r="DW8" s="697"/>
      <c r="DX8" s="697"/>
      <c r="DY8" s="697"/>
      <c r="DZ8" s="710"/>
      <c r="EA8" s="67"/>
    </row>
    <row r="9" spans="1:131" s="47" customFormat="1" ht="26.25" customHeight="1" x14ac:dyDescent="0.25">
      <c r="A9" s="52">
        <v>3</v>
      </c>
      <c r="B9" s="696" t="s">
        <v>95</v>
      </c>
      <c r="C9" s="697"/>
      <c r="D9" s="697"/>
      <c r="E9" s="697"/>
      <c r="F9" s="697"/>
      <c r="G9" s="697"/>
      <c r="H9" s="697"/>
      <c r="I9" s="697"/>
      <c r="J9" s="697"/>
      <c r="K9" s="697"/>
      <c r="L9" s="697"/>
      <c r="M9" s="697"/>
      <c r="N9" s="697"/>
      <c r="O9" s="697"/>
      <c r="P9" s="698"/>
      <c r="Q9" s="699">
        <v>71</v>
      </c>
      <c r="R9" s="700"/>
      <c r="S9" s="700"/>
      <c r="T9" s="700"/>
      <c r="U9" s="700"/>
      <c r="V9" s="700">
        <v>71</v>
      </c>
      <c r="W9" s="700"/>
      <c r="X9" s="700"/>
      <c r="Y9" s="700"/>
      <c r="Z9" s="700"/>
      <c r="AA9" s="700">
        <v>0</v>
      </c>
      <c r="AB9" s="700"/>
      <c r="AC9" s="700"/>
      <c r="AD9" s="700"/>
      <c r="AE9" s="701"/>
      <c r="AF9" s="702">
        <v>0</v>
      </c>
      <c r="AG9" s="703"/>
      <c r="AH9" s="703"/>
      <c r="AI9" s="703"/>
      <c r="AJ9" s="704"/>
      <c r="AK9" s="705">
        <v>70</v>
      </c>
      <c r="AL9" s="700"/>
      <c r="AM9" s="700"/>
      <c r="AN9" s="700"/>
      <c r="AO9" s="700"/>
      <c r="AP9" s="700">
        <v>0</v>
      </c>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t="s">
        <v>547</v>
      </c>
      <c r="BS9" s="696" t="s">
        <v>542</v>
      </c>
      <c r="BT9" s="697"/>
      <c r="BU9" s="697"/>
      <c r="BV9" s="697"/>
      <c r="BW9" s="697"/>
      <c r="BX9" s="697"/>
      <c r="BY9" s="697"/>
      <c r="BZ9" s="697"/>
      <c r="CA9" s="697"/>
      <c r="CB9" s="697"/>
      <c r="CC9" s="697"/>
      <c r="CD9" s="697"/>
      <c r="CE9" s="697"/>
      <c r="CF9" s="697"/>
      <c r="CG9" s="698"/>
      <c r="CH9" s="708">
        <v>3</v>
      </c>
      <c r="CI9" s="703"/>
      <c r="CJ9" s="703"/>
      <c r="CK9" s="703"/>
      <c r="CL9" s="709"/>
      <c r="CM9" s="708">
        <v>-322</v>
      </c>
      <c r="CN9" s="703"/>
      <c r="CO9" s="703"/>
      <c r="CP9" s="703"/>
      <c r="CQ9" s="709"/>
      <c r="CR9" s="708">
        <v>10</v>
      </c>
      <c r="CS9" s="703"/>
      <c r="CT9" s="703"/>
      <c r="CU9" s="703"/>
      <c r="CV9" s="709"/>
      <c r="CW9" s="708">
        <v>0</v>
      </c>
      <c r="CX9" s="703"/>
      <c r="CY9" s="703"/>
      <c r="CZ9" s="703"/>
      <c r="DA9" s="709"/>
      <c r="DB9" s="708" t="s">
        <v>202</v>
      </c>
      <c r="DC9" s="703"/>
      <c r="DD9" s="703"/>
      <c r="DE9" s="703"/>
      <c r="DF9" s="709"/>
      <c r="DG9" s="708" t="s">
        <v>202</v>
      </c>
      <c r="DH9" s="703"/>
      <c r="DI9" s="703"/>
      <c r="DJ9" s="703"/>
      <c r="DK9" s="709"/>
      <c r="DL9" s="708">
        <v>106</v>
      </c>
      <c r="DM9" s="703"/>
      <c r="DN9" s="703"/>
      <c r="DO9" s="703"/>
      <c r="DP9" s="709"/>
      <c r="DQ9" s="708">
        <v>95</v>
      </c>
      <c r="DR9" s="703"/>
      <c r="DS9" s="703"/>
      <c r="DT9" s="703"/>
      <c r="DU9" s="709"/>
      <c r="DV9" s="696"/>
      <c r="DW9" s="697"/>
      <c r="DX9" s="697"/>
      <c r="DY9" s="697"/>
      <c r="DZ9" s="710"/>
      <c r="EA9" s="67"/>
    </row>
    <row r="10" spans="1:131" s="47" customFormat="1" ht="26.25" customHeight="1" x14ac:dyDescent="0.25">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5">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5">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5">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5">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5">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5">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5">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5">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5">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5">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5">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5">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461</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5">
      <c r="A23" s="53" t="s">
        <v>253</v>
      </c>
      <c r="B23" s="719" t="s">
        <v>307</v>
      </c>
      <c r="C23" s="720"/>
      <c r="D23" s="720"/>
      <c r="E23" s="720"/>
      <c r="F23" s="720"/>
      <c r="G23" s="720"/>
      <c r="H23" s="720"/>
      <c r="I23" s="720"/>
      <c r="J23" s="720"/>
      <c r="K23" s="720"/>
      <c r="L23" s="720"/>
      <c r="M23" s="720"/>
      <c r="N23" s="720"/>
      <c r="O23" s="720"/>
      <c r="P23" s="721"/>
      <c r="Q23" s="722">
        <v>14349</v>
      </c>
      <c r="R23" s="723"/>
      <c r="S23" s="723"/>
      <c r="T23" s="723"/>
      <c r="U23" s="723"/>
      <c r="V23" s="723">
        <v>13811</v>
      </c>
      <c r="W23" s="723"/>
      <c r="X23" s="723"/>
      <c r="Y23" s="723"/>
      <c r="Z23" s="723"/>
      <c r="AA23" s="723">
        <v>539</v>
      </c>
      <c r="AB23" s="723"/>
      <c r="AC23" s="723"/>
      <c r="AD23" s="723"/>
      <c r="AE23" s="724"/>
      <c r="AF23" s="725">
        <v>410</v>
      </c>
      <c r="AG23" s="723"/>
      <c r="AH23" s="723"/>
      <c r="AI23" s="723"/>
      <c r="AJ23" s="726"/>
      <c r="AK23" s="727"/>
      <c r="AL23" s="728"/>
      <c r="AM23" s="728"/>
      <c r="AN23" s="728"/>
      <c r="AO23" s="728"/>
      <c r="AP23" s="723">
        <v>12726</v>
      </c>
      <c r="AQ23" s="723"/>
      <c r="AR23" s="723"/>
      <c r="AS23" s="723"/>
      <c r="AT23" s="723"/>
      <c r="AU23" s="729"/>
      <c r="AV23" s="729"/>
      <c r="AW23" s="729"/>
      <c r="AX23" s="729"/>
      <c r="AY23" s="730"/>
      <c r="AZ23" s="731" t="s">
        <v>202</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5">
      <c r="A24" s="734" t="s">
        <v>392</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5">
      <c r="A25" s="678" t="s">
        <v>426</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5">
      <c r="A26" s="933" t="s">
        <v>446</v>
      </c>
      <c r="B26" s="934"/>
      <c r="C26" s="934"/>
      <c r="D26" s="934"/>
      <c r="E26" s="934"/>
      <c r="F26" s="934"/>
      <c r="G26" s="934"/>
      <c r="H26" s="934"/>
      <c r="I26" s="934"/>
      <c r="J26" s="934"/>
      <c r="K26" s="934"/>
      <c r="L26" s="934"/>
      <c r="M26" s="934"/>
      <c r="N26" s="934"/>
      <c r="O26" s="934"/>
      <c r="P26" s="935"/>
      <c r="Q26" s="939" t="s">
        <v>463</v>
      </c>
      <c r="R26" s="940"/>
      <c r="S26" s="940"/>
      <c r="T26" s="940"/>
      <c r="U26" s="941"/>
      <c r="V26" s="939" t="s">
        <v>464</v>
      </c>
      <c r="W26" s="940"/>
      <c r="X26" s="940"/>
      <c r="Y26" s="940"/>
      <c r="Z26" s="941"/>
      <c r="AA26" s="939" t="s">
        <v>465</v>
      </c>
      <c r="AB26" s="940"/>
      <c r="AC26" s="940"/>
      <c r="AD26" s="940"/>
      <c r="AE26" s="940"/>
      <c r="AF26" s="955" t="s">
        <v>249</v>
      </c>
      <c r="AG26" s="956"/>
      <c r="AH26" s="956"/>
      <c r="AI26" s="956"/>
      <c r="AJ26" s="957"/>
      <c r="AK26" s="940" t="s">
        <v>396</v>
      </c>
      <c r="AL26" s="940"/>
      <c r="AM26" s="940"/>
      <c r="AN26" s="940"/>
      <c r="AO26" s="941"/>
      <c r="AP26" s="939" t="s">
        <v>363</v>
      </c>
      <c r="AQ26" s="940"/>
      <c r="AR26" s="940"/>
      <c r="AS26" s="940"/>
      <c r="AT26" s="941"/>
      <c r="AU26" s="939" t="s">
        <v>467</v>
      </c>
      <c r="AV26" s="940"/>
      <c r="AW26" s="940"/>
      <c r="AX26" s="940"/>
      <c r="AY26" s="941"/>
      <c r="AZ26" s="939" t="s">
        <v>468</v>
      </c>
      <c r="BA26" s="940"/>
      <c r="BB26" s="940"/>
      <c r="BC26" s="940"/>
      <c r="BD26" s="941"/>
      <c r="BE26" s="939" t="s">
        <v>453</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5">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5">
      <c r="A28" s="54">
        <v>1</v>
      </c>
      <c r="B28" s="680" t="s">
        <v>469</v>
      </c>
      <c r="C28" s="681"/>
      <c r="D28" s="681"/>
      <c r="E28" s="681"/>
      <c r="F28" s="681"/>
      <c r="G28" s="681"/>
      <c r="H28" s="681"/>
      <c r="I28" s="681"/>
      <c r="J28" s="681"/>
      <c r="K28" s="681"/>
      <c r="L28" s="681"/>
      <c r="M28" s="681"/>
      <c r="N28" s="681"/>
      <c r="O28" s="681"/>
      <c r="P28" s="682"/>
      <c r="Q28" s="735">
        <v>1299</v>
      </c>
      <c r="R28" s="736"/>
      <c r="S28" s="736"/>
      <c r="T28" s="736"/>
      <c r="U28" s="736"/>
      <c r="V28" s="736">
        <v>1278</v>
      </c>
      <c r="W28" s="736"/>
      <c r="X28" s="736"/>
      <c r="Y28" s="736"/>
      <c r="Z28" s="736"/>
      <c r="AA28" s="736">
        <v>21</v>
      </c>
      <c r="AB28" s="736"/>
      <c r="AC28" s="736"/>
      <c r="AD28" s="736"/>
      <c r="AE28" s="737"/>
      <c r="AF28" s="738">
        <v>21</v>
      </c>
      <c r="AG28" s="736"/>
      <c r="AH28" s="736"/>
      <c r="AI28" s="736"/>
      <c r="AJ28" s="739"/>
      <c r="AK28" s="740">
        <v>106</v>
      </c>
      <c r="AL28" s="736"/>
      <c r="AM28" s="736"/>
      <c r="AN28" s="736"/>
      <c r="AO28" s="736"/>
      <c r="AP28" s="736" t="s">
        <v>202</v>
      </c>
      <c r="AQ28" s="736"/>
      <c r="AR28" s="736"/>
      <c r="AS28" s="736"/>
      <c r="AT28" s="736"/>
      <c r="AU28" s="736" t="s">
        <v>202</v>
      </c>
      <c r="AV28" s="736"/>
      <c r="AW28" s="736"/>
      <c r="AX28" s="736"/>
      <c r="AY28" s="736"/>
      <c r="AZ28" s="741"/>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5">
      <c r="A29" s="54">
        <v>2</v>
      </c>
      <c r="B29" s="696" t="s">
        <v>228</v>
      </c>
      <c r="C29" s="697"/>
      <c r="D29" s="697"/>
      <c r="E29" s="697"/>
      <c r="F29" s="697"/>
      <c r="G29" s="697"/>
      <c r="H29" s="697"/>
      <c r="I29" s="697"/>
      <c r="J29" s="697"/>
      <c r="K29" s="697"/>
      <c r="L29" s="697"/>
      <c r="M29" s="697"/>
      <c r="N29" s="697"/>
      <c r="O29" s="697"/>
      <c r="P29" s="698"/>
      <c r="Q29" s="699">
        <v>187</v>
      </c>
      <c r="R29" s="700"/>
      <c r="S29" s="700"/>
      <c r="T29" s="700"/>
      <c r="U29" s="700"/>
      <c r="V29" s="700">
        <v>186</v>
      </c>
      <c r="W29" s="700"/>
      <c r="X29" s="700"/>
      <c r="Y29" s="700"/>
      <c r="Z29" s="700"/>
      <c r="AA29" s="700">
        <v>0</v>
      </c>
      <c r="AB29" s="700"/>
      <c r="AC29" s="700"/>
      <c r="AD29" s="700"/>
      <c r="AE29" s="701"/>
      <c r="AF29" s="702">
        <v>0</v>
      </c>
      <c r="AG29" s="703"/>
      <c r="AH29" s="703"/>
      <c r="AI29" s="703"/>
      <c r="AJ29" s="704"/>
      <c r="AK29" s="705">
        <v>74</v>
      </c>
      <c r="AL29" s="700"/>
      <c r="AM29" s="700"/>
      <c r="AN29" s="700"/>
      <c r="AO29" s="700"/>
      <c r="AP29" s="700" t="s">
        <v>202</v>
      </c>
      <c r="AQ29" s="700"/>
      <c r="AR29" s="700"/>
      <c r="AS29" s="700"/>
      <c r="AT29" s="700"/>
      <c r="AU29" s="700" t="s">
        <v>202</v>
      </c>
      <c r="AV29" s="700"/>
      <c r="AW29" s="700"/>
      <c r="AX29" s="700"/>
      <c r="AY29" s="700"/>
      <c r="AZ29" s="744"/>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5">
      <c r="A30" s="54">
        <v>3</v>
      </c>
      <c r="B30" s="696" t="s">
        <v>208</v>
      </c>
      <c r="C30" s="697"/>
      <c r="D30" s="697"/>
      <c r="E30" s="697"/>
      <c r="F30" s="697"/>
      <c r="G30" s="697"/>
      <c r="H30" s="697"/>
      <c r="I30" s="697"/>
      <c r="J30" s="697"/>
      <c r="K30" s="697"/>
      <c r="L30" s="697"/>
      <c r="M30" s="697"/>
      <c r="N30" s="697"/>
      <c r="O30" s="697"/>
      <c r="P30" s="698"/>
      <c r="Q30" s="699">
        <v>2158</v>
      </c>
      <c r="R30" s="700"/>
      <c r="S30" s="700"/>
      <c r="T30" s="700"/>
      <c r="U30" s="700"/>
      <c r="V30" s="700">
        <v>2126</v>
      </c>
      <c r="W30" s="700"/>
      <c r="X30" s="700"/>
      <c r="Y30" s="700"/>
      <c r="Z30" s="700"/>
      <c r="AA30" s="700">
        <v>32</v>
      </c>
      <c r="AB30" s="700"/>
      <c r="AC30" s="700"/>
      <c r="AD30" s="700"/>
      <c r="AE30" s="701"/>
      <c r="AF30" s="702">
        <v>32</v>
      </c>
      <c r="AG30" s="703"/>
      <c r="AH30" s="703"/>
      <c r="AI30" s="703"/>
      <c r="AJ30" s="704"/>
      <c r="AK30" s="705">
        <v>336</v>
      </c>
      <c r="AL30" s="700"/>
      <c r="AM30" s="700"/>
      <c r="AN30" s="700"/>
      <c r="AO30" s="700"/>
      <c r="AP30" s="700" t="s">
        <v>202</v>
      </c>
      <c r="AQ30" s="700"/>
      <c r="AR30" s="700"/>
      <c r="AS30" s="700"/>
      <c r="AT30" s="700"/>
      <c r="AU30" s="700" t="s">
        <v>202</v>
      </c>
      <c r="AV30" s="700"/>
      <c r="AW30" s="700"/>
      <c r="AX30" s="700"/>
      <c r="AY30" s="700"/>
      <c r="AZ30" s="744"/>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5">
      <c r="A31" s="54">
        <v>4</v>
      </c>
      <c r="B31" s="696" t="s">
        <v>466</v>
      </c>
      <c r="C31" s="697"/>
      <c r="D31" s="697"/>
      <c r="E31" s="697"/>
      <c r="F31" s="697"/>
      <c r="G31" s="697"/>
      <c r="H31" s="697"/>
      <c r="I31" s="697"/>
      <c r="J31" s="697"/>
      <c r="K31" s="697"/>
      <c r="L31" s="697"/>
      <c r="M31" s="697"/>
      <c r="N31" s="697"/>
      <c r="O31" s="697"/>
      <c r="P31" s="698"/>
      <c r="Q31" s="699">
        <v>50</v>
      </c>
      <c r="R31" s="700"/>
      <c r="S31" s="700"/>
      <c r="T31" s="700"/>
      <c r="U31" s="700"/>
      <c r="V31" s="700">
        <v>50</v>
      </c>
      <c r="W31" s="700"/>
      <c r="X31" s="700"/>
      <c r="Y31" s="700"/>
      <c r="Z31" s="700"/>
      <c r="AA31" s="700">
        <v>0</v>
      </c>
      <c r="AB31" s="700"/>
      <c r="AC31" s="700"/>
      <c r="AD31" s="700"/>
      <c r="AE31" s="701"/>
      <c r="AF31" s="702">
        <v>0</v>
      </c>
      <c r="AG31" s="703"/>
      <c r="AH31" s="703"/>
      <c r="AI31" s="703"/>
      <c r="AJ31" s="704"/>
      <c r="AK31" s="705">
        <v>3</v>
      </c>
      <c r="AL31" s="700"/>
      <c r="AM31" s="700"/>
      <c r="AN31" s="700"/>
      <c r="AO31" s="700"/>
      <c r="AP31" s="700" t="s">
        <v>202</v>
      </c>
      <c r="AQ31" s="700"/>
      <c r="AR31" s="700"/>
      <c r="AS31" s="700"/>
      <c r="AT31" s="700"/>
      <c r="AU31" s="700" t="s">
        <v>202</v>
      </c>
      <c r="AV31" s="700"/>
      <c r="AW31" s="700"/>
      <c r="AX31" s="700"/>
      <c r="AY31" s="700"/>
      <c r="AZ31" s="744"/>
      <c r="BA31" s="744"/>
      <c r="BB31" s="744"/>
      <c r="BC31" s="744"/>
      <c r="BD31" s="744"/>
      <c r="BE31" s="706"/>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5">
      <c r="A32" s="54">
        <v>5</v>
      </c>
      <c r="B32" s="696" t="s">
        <v>470</v>
      </c>
      <c r="C32" s="697"/>
      <c r="D32" s="697"/>
      <c r="E32" s="697"/>
      <c r="F32" s="697"/>
      <c r="G32" s="697"/>
      <c r="H32" s="697"/>
      <c r="I32" s="697"/>
      <c r="J32" s="697"/>
      <c r="K32" s="697"/>
      <c r="L32" s="697"/>
      <c r="M32" s="697"/>
      <c r="N32" s="697"/>
      <c r="O32" s="697"/>
      <c r="P32" s="698"/>
      <c r="Q32" s="699">
        <v>677</v>
      </c>
      <c r="R32" s="700"/>
      <c r="S32" s="700"/>
      <c r="T32" s="700"/>
      <c r="U32" s="700"/>
      <c r="V32" s="700">
        <v>564</v>
      </c>
      <c r="W32" s="700"/>
      <c r="X32" s="700"/>
      <c r="Y32" s="700"/>
      <c r="Z32" s="700"/>
      <c r="AA32" s="700">
        <v>113</v>
      </c>
      <c r="AB32" s="700"/>
      <c r="AC32" s="700"/>
      <c r="AD32" s="700"/>
      <c r="AE32" s="701"/>
      <c r="AF32" s="702">
        <v>21</v>
      </c>
      <c r="AG32" s="703"/>
      <c r="AH32" s="703"/>
      <c r="AI32" s="703"/>
      <c r="AJ32" s="704"/>
      <c r="AK32" s="705">
        <v>372</v>
      </c>
      <c r="AL32" s="700"/>
      <c r="AM32" s="700"/>
      <c r="AN32" s="700"/>
      <c r="AO32" s="700"/>
      <c r="AP32" s="700">
        <v>3580</v>
      </c>
      <c r="AQ32" s="700"/>
      <c r="AR32" s="700"/>
      <c r="AS32" s="700"/>
      <c r="AT32" s="700"/>
      <c r="AU32" s="700">
        <v>2810</v>
      </c>
      <c r="AV32" s="700"/>
      <c r="AW32" s="700"/>
      <c r="AX32" s="700"/>
      <c r="AY32" s="700"/>
      <c r="AZ32" s="744" t="s">
        <v>202</v>
      </c>
      <c r="BA32" s="744"/>
      <c r="BB32" s="744"/>
      <c r="BC32" s="744"/>
      <c r="BD32" s="744"/>
      <c r="BE32" s="706" t="s">
        <v>471</v>
      </c>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5">
      <c r="A33" s="54">
        <v>6</v>
      </c>
      <c r="B33" s="696" t="s">
        <v>46</v>
      </c>
      <c r="C33" s="697"/>
      <c r="D33" s="697"/>
      <c r="E33" s="697"/>
      <c r="F33" s="697"/>
      <c r="G33" s="697"/>
      <c r="H33" s="697"/>
      <c r="I33" s="697"/>
      <c r="J33" s="697"/>
      <c r="K33" s="697"/>
      <c r="L33" s="697"/>
      <c r="M33" s="697"/>
      <c r="N33" s="697"/>
      <c r="O33" s="697"/>
      <c r="P33" s="698"/>
      <c r="Q33" s="699">
        <v>891</v>
      </c>
      <c r="R33" s="700"/>
      <c r="S33" s="700"/>
      <c r="T33" s="700"/>
      <c r="U33" s="700"/>
      <c r="V33" s="700">
        <v>767</v>
      </c>
      <c r="W33" s="700"/>
      <c r="X33" s="700"/>
      <c r="Y33" s="700"/>
      <c r="Z33" s="700"/>
      <c r="AA33" s="700">
        <v>124</v>
      </c>
      <c r="AB33" s="700"/>
      <c r="AC33" s="700"/>
      <c r="AD33" s="700"/>
      <c r="AE33" s="701"/>
      <c r="AF33" s="702">
        <v>48</v>
      </c>
      <c r="AG33" s="703"/>
      <c r="AH33" s="703"/>
      <c r="AI33" s="703"/>
      <c r="AJ33" s="704"/>
      <c r="AK33" s="705">
        <v>618</v>
      </c>
      <c r="AL33" s="700"/>
      <c r="AM33" s="700"/>
      <c r="AN33" s="700"/>
      <c r="AO33" s="700"/>
      <c r="AP33" s="700">
        <v>2468</v>
      </c>
      <c r="AQ33" s="700"/>
      <c r="AR33" s="700"/>
      <c r="AS33" s="700"/>
      <c r="AT33" s="700"/>
      <c r="AU33" s="700">
        <v>2459</v>
      </c>
      <c r="AV33" s="700"/>
      <c r="AW33" s="700"/>
      <c r="AX33" s="700"/>
      <c r="AY33" s="700"/>
      <c r="AZ33" s="744" t="s">
        <v>202</v>
      </c>
      <c r="BA33" s="744"/>
      <c r="BB33" s="744"/>
      <c r="BC33" s="744"/>
      <c r="BD33" s="744"/>
      <c r="BE33" s="706" t="s">
        <v>22</v>
      </c>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5">
      <c r="A34" s="54">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05"/>
      <c r="AL34" s="700"/>
      <c r="AM34" s="700"/>
      <c r="AN34" s="700"/>
      <c r="AO34" s="700"/>
      <c r="AP34" s="700"/>
      <c r="AQ34" s="700"/>
      <c r="AR34" s="700"/>
      <c r="AS34" s="700"/>
      <c r="AT34" s="700"/>
      <c r="AU34" s="700"/>
      <c r="AV34" s="700"/>
      <c r="AW34" s="700"/>
      <c r="AX34" s="700"/>
      <c r="AY34" s="700"/>
      <c r="AZ34" s="744"/>
      <c r="BA34" s="744"/>
      <c r="BB34" s="744"/>
      <c r="BC34" s="744"/>
      <c r="BD34" s="744"/>
      <c r="BE34" s="706"/>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5">
      <c r="A35" s="54">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05"/>
      <c r="AL35" s="700"/>
      <c r="AM35" s="700"/>
      <c r="AN35" s="700"/>
      <c r="AO35" s="700"/>
      <c r="AP35" s="700"/>
      <c r="AQ35" s="700"/>
      <c r="AR35" s="700"/>
      <c r="AS35" s="700"/>
      <c r="AT35" s="700"/>
      <c r="AU35" s="700"/>
      <c r="AV35" s="700"/>
      <c r="AW35" s="700"/>
      <c r="AX35" s="700"/>
      <c r="AY35" s="700"/>
      <c r="AZ35" s="744"/>
      <c r="BA35" s="744"/>
      <c r="BB35" s="744"/>
      <c r="BC35" s="744"/>
      <c r="BD35" s="744"/>
      <c r="BE35" s="706"/>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5">
      <c r="A36" s="54">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05"/>
      <c r="AL36" s="700"/>
      <c r="AM36" s="700"/>
      <c r="AN36" s="700"/>
      <c r="AO36" s="700"/>
      <c r="AP36" s="700"/>
      <c r="AQ36" s="700"/>
      <c r="AR36" s="700"/>
      <c r="AS36" s="700"/>
      <c r="AT36" s="700"/>
      <c r="AU36" s="700"/>
      <c r="AV36" s="700"/>
      <c r="AW36" s="700"/>
      <c r="AX36" s="700"/>
      <c r="AY36" s="700"/>
      <c r="AZ36" s="744"/>
      <c r="BA36" s="744"/>
      <c r="BB36" s="744"/>
      <c r="BC36" s="744"/>
      <c r="BD36" s="744"/>
      <c r="BE36" s="706"/>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5">
      <c r="A37" s="54">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05"/>
      <c r="AL37" s="700"/>
      <c r="AM37" s="700"/>
      <c r="AN37" s="700"/>
      <c r="AO37" s="700"/>
      <c r="AP37" s="700"/>
      <c r="AQ37" s="700"/>
      <c r="AR37" s="700"/>
      <c r="AS37" s="700"/>
      <c r="AT37" s="700"/>
      <c r="AU37" s="700"/>
      <c r="AV37" s="700"/>
      <c r="AW37" s="700"/>
      <c r="AX37" s="700"/>
      <c r="AY37" s="700"/>
      <c r="AZ37" s="744"/>
      <c r="BA37" s="744"/>
      <c r="BB37" s="744"/>
      <c r="BC37" s="744"/>
      <c r="BD37" s="744"/>
      <c r="BE37" s="706"/>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5">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5">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5">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5">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5">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5">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5">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5">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5">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5">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5">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5">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5">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5">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5">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5">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5">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5">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5">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5">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5">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5">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5">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5">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5">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472</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5">
      <c r="A63" s="53" t="s">
        <v>253</v>
      </c>
      <c r="B63" s="719" t="s">
        <v>383</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123</v>
      </c>
      <c r="AG63" s="723"/>
      <c r="AH63" s="723"/>
      <c r="AI63" s="723"/>
      <c r="AJ63" s="726"/>
      <c r="AK63" s="727"/>
      <c r="AL63" s="728"/>
      <c r="AM63" s="728"/>
      <c r="AN63" s="728"/>
      <c r="AO63" s="728"/>
      <c r="AP63" s="723">
        <v>6048</v>
      </c>
      <c r="AQ63" s="723"/>
      <c r="AR63" s="723"/>
      <c r="AS63" s="723"/>
      <c r="AT63" s="723"/>
      <c r="AU63" s="723">
        <v>5269</v>
      </c>
      <c r="AV63" s="723"/>
      <c r="AW63" s="723"/>
      <c r="AX63" s="723"/>
      <c r="AY63" s="723"/>
      <c r="AZ63" s="753"/>
      <c r="BA63" s="753"/>
      <c r="BB63" s="753"/>
      <c r="BC63" s="753"/>
      <c r="BD63" s="753"/>
      <c r="BE63" s="729"/>
      <c r="BF63" s="729"/>
      <c r="BG63" s="729"/>
      <c r="BH63" s="729"/>
      <c r="BI63" s="730"/>
      <c r="BJ63" s="731" t="s">
        <v>202</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5">
      <c r="A65" s="56" t="s">
        <v>270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5">
      <c r="A66" s="933" t="s">
        <v>457</v>
      </c>
      <c r="B66" s="934"/>
      <c r="C66" s="934"/>
      <c r="D66" s="934"/>
      <c r="E66" s="934"/>
      <c r="F66" s="934"/>
      <c r="G66" s="934"/>
      <c r="H66" s="934"/>
      <c r="I66" s="934"/>
      <c r="J66" s="934"/>
      <c r="K66" s="934"/>
      <c r="L66" s="934"/>
      <c r="M66" s="934"/>
      <c r="N66" s="934"/>
      <c r="O66" s="934"/>
      <c r="P66" s="935"/>
      <c r="Q66" s="939" t="s">
        <v>463</v>
      </c>
      <c r="R66" s="940"/>
      <c r="S66" s="940"/>
      <c r="T66" s="940"/>
      <c r="U66" s="941"/>
      <c r="V66" s="939" t="s">
        <v>464</v>
      </c>
      <c r="W66" s="940"/>
      <c r="X66" s="940"/>
      <c r="Y66" s="940"/>
      <c r="Z66" s="941"/>
      <c r="AA66" s="939" t="s">
        <v>465</v>
      </c>
      <c r="AB66" s="940"/>
      <c r="AC66" s="940"/>
      <c r="AD66" s="940"/>
      <c r="AE66" s="941"/>
      <c r="AF66" s="961" t="s">
        <v>249</v>
      </c>
      <c r="AG66" s="956"/>
      <c r="AH66" s="956"/>
      <c r="AI66" s="956"/>
      <c r="AJ66" s="962"/>
      <c r="AK66" s="939" t="s">
        <v>396</v>
      </c>
      <c r="AL66" s="934"/>
      <c r="AM66" s="934"/>
      <c r="AN66" s="934"/>
      <c r="AO66" s="935"/>
      <c r="AP66" s="939" t="s">
        <v>363</v>
      </c>
      <c r="AQ66" s="940"/>
      <c r="AR66" s="940"/>
      <c r="AS66" s="940"/>
      <c r="AT66" s="941"/>
      <c r="AU66" s="939" t="s">
        <v>473</v>
      </c>
      <c r="AV66" s="940"/>
      <c r="AW66" s="940"/>
      <c r="AX66" s="940"/>
      <c r="AY66" s="941"/>
      <c r="AZ66" s="939" t="s">
        <v>453</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25">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25">
      <c r="A68" s="51">
        <v>1</v>
      </c>
      <c r="B68" s="680" t="s">
        <v>539</v>
      </c>
      <c r="C68" s="681"/>
      <c r="D68" s="681"/>
      <c r="E68" s="681"/>
      <c r="F68" s="681"/>
      <c r="G68" s="681"/>
      <c r="H68" s="681"/>
      <c r="I68" s="681"/>
      <c r="J68" s="681"/>
      <c r="K68" s="681"/>
      <c r="L68" s="681"/>
      <c r="M68" s="681"/>
      <c r="N68" s="681"/>
      <c r="O68" s="681"/>
      <c r="P68" s="682"/>
      <c r="Q68" s="683">
        <v>944</v>
      </c>
      <c r="R68" s="684"/>
      <c r="S68" s="684"/>
      <c r="T68" s="684"/>
      <c r="U68" s="684"/>
      <c r="V68" s="684">
        <v>866</v>
      </c>
      <c r="W68" s="684"/>
      <c r="X68" s="684"/>
      <c r="Y68" s="684"/>
      <c r="Z68" s="684"/>
      <c r="AA68" s="684">
        <v>77</v>
      </c>
      <c r="AB68" s="684"/>
      <c r="AC68" s="684"/>
      <c r="AD68" s="684"/>
      <c r="AE68" s="684"/>
      <c r="AF68" s="684">
        <v>68</v>
      </c>
      <c r="AG68" s="684"/>
      <c r="AH68" s="684"/>
      <c r="AI68" s="684"/>
      <c r="AJ68" s="684"/>
      <c r="AK68" s="684">
        <v>0</v>
      </c>
      <c r="AL68" s="684"/>
      <c r="AM68" s="684"/>
      <c r="AN68" s="684"/>
      <c r="AO68" s="684"/>
      <c r="AP68" s="684">
        <v>2</v>
      </c>
      <c r="AQ68" s="684"/>
      <c r="AR68" s="684"/>
      <c r="AS68" s="684"/>
      <c r="AT68" s="684"/>
      <c r="AU68" s="684" t="s">
        <v>202</v>
      </c>
      <c r="AV68" s="684"/>
      <c r="AW68" s="684"/>
      <c r="AX68" s="684"/>
      <c r="AY68" s="684"/>
      <c r="AZ68" s="690"/>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25">
      <c r="A69" s="52">
        <v>2</v>
      </c>
      <c r="B69" s="696" t="s">
        <v>540</v>
      </c>
      <c r="C69" s="697"/>
      <c r="D69" s="697"/>
      <c r="E69" s="697"/>
      <c r="F69" s="697"/>
      <c r="G69" s="697"/>
      <c r="H69" s="697"/>
      <c r="I69" s="697"/>
      <c r="J69" s="697"/>
      <c r="K69" s="697"/>
      <c r="L69" s="697"/>
      <c r="M69" s="697"/>
      <c r="N69" s="697"/>
      <c r="O69" s="697"/>
      <c r="P69" s="698"/>
      <c r="Q69" s="699">
        <v>217</v>
      </c>
      <c r="R69" s="700"/>
      <c r="S69" s="700"/>
      <c r="T69" s="700"/>
      <c r="U69" s="700"/>
      <c r="V69" s="700">
        <v>214</v>
      </c>
      <c r="W69" s="700"/>
      <c r="X69" s="700"/>
      <c r="Y69" s="700"/>
      <c r="Z69" s="700"/>
      <c r="AA69" s="700">
        <v>3</v>
      </c>
      <c r="AB69" s="700"/>
      <c r="AC69" s="700"/>
      <c r="AD69" s="700"/>
      <c r="AE69" s="700"/>
      <c r="AF69" s="700">
        <v>503</v>
      </c>
      <c r="AG69" s="700"/>
      <c r="AH69" s="700"/>
      <c r="AI69" s="700"/>
      <c r="AJ69" s="700"/>
      <c r="AK69" s="700">
        <v>63</v>
      </c>
      <c r="AL69" s="700"/>
      <c r="AM69" s="700"/>
      <c r="AN69" s="700"/>
      <c r="AO69" s="700"/>
      <c r="AP69" s="700">
        <v>959</v>
      </c>
      <c r="AQ69" s="700"/>
      <c r="AR69" s="700"/>
      <c r="AS69" s="700"/>
      <c r="AT69" s="700"/>
      <c r="AU69" s="700" t="s">
        <v>202</v>
      </c>
      <c r="AV69" s="700"/>
      <c r="AW69" s="700"/>
      <c r="AX69" s="700"/>
      <c r="AY69" s="700"/>
      <c r="AZ69" s="706"/>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25">
      <c r="A70" s="52">
        <v>3</v>
      </c>
      <c r="B70" s="696" t="s">
        <v>222</v>
      </c>
      <c r="C70" s="697"/>
      <c r="D70" s="697"/>
      <c r="E70" s="697"/>
      <c r="F70" s="697"/>
      <c r="G70" s="697"/>
      <c r="H70" s="697"/>
      <c r="I70" s="697"/>
      <c r="J70" s="697"/>
      <c r="K70" s="697"/>
      <c r="L70" s="697"/>
      <c r="M70" s="697"/>
      <c r="N70" s="697"/>
      <c r="O70" s="697"/>
      <c r="P70" s="698"/>
      <c r="Q70" s="699">
        <v>568</v>
      </c>
      <c r="R70" s="700"/>
      <c r="S70" s="700"/>
      <c r="T70" s="700"/>
      <c r="U70" s="700"/>
      <c r="V70" s="700">
        <v>530</v>
      </c>
      <c r="W70" s="700"/>
      <c r="X70" s="700"/>
      <c r="Y70" s="700"/>
      <c r="Z70" s="700"/>
      <c r="AA70" s="700">
        <v>38</v>
      </c>
      <c r="AB70" s="700"/>
      <c r="AC70" s="700"/>
      <c r="AD70" s="700"/>
      <c r="AE70" s="700"/>
      <c r="AF70" s="700">
        <v>38</v>
      </c>
      <c r="AG70" s="700"/>
      <c r="AH70" s="700"/>
      <c r="AI70" s="700"/>
      <c r="AJ70" s="700"/>
      <c r="AK70" s="700" t="s">
        <v>202</v>
      </c>
      <c r="AL70" s="700"/>
      <c r="AM70" s="700"/>
      <c r="AN70" s="700"/>
      <c r="AO70" s="700"/>
      <c r="AP70" s="700">
        <v>58</v>
      </c>
      <c r="AQ70" s="700"/>
      <c r="AR70" s="700"/>
      <c r="AS70" s="700"/>
      <c r="AT70" s="700"/>
      <c r="AU70" s="700">
        <v>2</v>
      </c>
      <c r="AV70" s="700"/>
      <c r="AW70" s="700"/>
      <c r="AX70" s="700"/>
      <c r="AY70" s="700"/>
      <c r="AZ70" s="706"/>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25">
      <c r="A71" s="52">
        <v>4</v>
      </c>
      <c r="B71" s="696" t="s">
        <v>62</v>
      </c>
      <c r="C71" s="697"/>
      <c r="D71" s="697"/>
      <c r="E71" s="697"/>
      <c r="F71" s="697"/>
      <c r="G71" s="697"/>
      <c r="H71" s="697"/>
      <c r="I71" s="697"/>
      <c r="J71" s="697"/>
      <c r="K71" s="697"/>
      <c r="L71" s="697"/>
      <c r="M71" s="697"/>
      <c r="N71" s="697"/>
      <c r="O71" s="697"/>
      <c r="P71" s="698"/>
      <c r="Q71" s="699">
        <v>5840</v>
      </c>
      <c r="R71" s="700"/>
      <c r="S71" s="700"/>
      <c r="T71" s="700"/>
      <c r="U71" s="700"/>
      <c r="V71" s="700">
        <v>5803</v>
      </c>
      <c r="W71" s="700"/>
      <c r="X71" s="700"/>
      <c r="Y71" s="700"/>
      <c r="Z71" s="700"/>
      <c r="AA71" s="700">
        <v>37</v>
      </c>
      <c r="AB71" s="700"/>
      <c r="AC71" s="700"/>
      <c r="AD71" s="700"/>
      <c r="AE71" s="700"/>
      <c r="AF71" s="700">
        <v>37</v>
      </c>
      <c r="AG71" s="700"/>
      <c r="AH71" s="700"/>
      <c r="AI71" s="700"/>
      <c r="AJ71" s="700"/>
      <c r="AK71" s="700">
        <v>0</v>
      </c>
      <c r="AL71" s="700"/>
      <c r="AM71" s="700"/>
      <c r="AN71" s="700"/>
      <c r="AO71" s="700"/>
      <c r="AP71" s="700">
        <v>1869</v>
      </c>
      <c r="AQ71" s="700"/>
      <c r="AR71" s="700"/>
      <c r="AS71" s="700"/>
      <c r="AT71" s="700"/>
      <c r="AU71" s="700">
        <v>30</v>
      </c>
      <c r="AV71" s="700"/>
      <c r="AW71" s="700"/>
      <c r="AX71" s="700"/>
      <c r="AY71" s="700"/>
      <c r="AZ71" s="706"/>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25">
      <c r="A72" s="52">
        <v>5</v>
      </c>
      <c r="B72" s="696" t="s">
        <v>541</v>
      </c>
      <c r="C72" s="697"/>
      <c r="D72" s="697"/>
      <c r="E72" s="697"/>
      <c r="F72" s="697"/>
      <c r="G72" s="697"/>
      <c r="H72" s="697"/>
      <c r="I72" s="697"/>
      <c r="J72" s="697"/>
      <c r="K72" s="697"/>
      <c r="L72" s="697"/>
      <c r="M72" s="697"/>
      <c r="N72" s="697"/>
      <c r="O72" s="697"/>
      <c r="P72" s="698"/>
      <c r="Q72" s="699">
        <v>722</v>
      </c>
      <c r="R72" s="700"/>
      <c r="S72" s="700"/>
      <c r="T72" s="700"/>
      <c r="U72" s="700"/>
      <c r="V72" s="700">
        <v>641</v>
      </c>
      <c r="W72" s="700"/>
      <c r="X72" s="700"/>
      <c r="Y72" s="700"/>
      <c r="Z72" s="700"/>
      <c r="AA72" s="700">
        <v>81</v>
      </c>
      <c r="AB72" s="700"/>
      <c r="AC72" s="700"/>
      <c r="AD72" s="700"/>
      <c r="AE72" s="700"/>
      <c r="AF72" s="700">
        <v>81</v>
      </c>
      <c r="AG72" s="700"/>
      <c r="AH72" s="700"/>
      <c r="AI72" s="700"/>
      <c r="AJ72" s="700"/>
      <c r="AK72" s="700">
        <v>128</v>
      </c>
      <c r="AL72" s="700"/>
      <c r="AM72" s="700"/>
      <c r="AN72" s="700"/>
      <c r="AO72" s="700"/>
      <c r="AP72" s="700" t="s">
        <v>202</v>
      </c>
      <c r="AQ72" s="700"/>
      <c r="AR72" s="700"/>
      <c r="AS72" s="700"/>
      <c r="AT72" s="700"/>
      <c r="AU72" s="700" t="s">
        <v>202</v>
      </c>
      <c r="AV72" s="700"/>
      <c r="AW72" s="700"/>
      <c r="AX72" s="700"/>
      <c r="AY72" s="700"/>
      <c r="AZ72" s="706"/>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25">
      <c r="A73" s="52">
        <v>6</v>
      </c>
      <c r="B73" s="696" t="s">
        <v>76</v>
      </c>
      <c r="C73" s="697"/>
      <c r="D73" s="697"/>
      <c r="E73" s="697"/>
      <c r="F73" s="697"/>
      <c r="G73" s="697"/>
      <c r="H73" s="697"/>
      <c r="I73" s="697"/>
      <c r="J73" s="697"/>
      <c r="K73" s="697"/>
      <c r="L73" s="697"/>
      <c r="M73" s="697"/>
      <c r="N73" s="697"/>
      <c r="O73" s="697"/>
      <c r="P73" s="698"/>
      <c r="Q73" s="699">
        <v>5892</v>
      </c>
      <c r="R73" s="700"/>
      <c r="S73" s="700"/>
      <c r="T73" s="700"/>
      <c r="U73" s="700"/>
      <c r="V73" s="700">
        <v>5654</v>
      </c>
      <c r="W73" s="700"/>
      <c r="X73" s="700"/>
      <c r="Y73" s="700"/>
      <c r="Z73" s="700"/>
      <c r="AA73" s="700">
        <v>238</v>
      </c>
      <c r="AB73" s="700"/>
      <c r="AC73" s="700"/>
      <c r="AD73" s="700"/>
      <c r="AE73" s="700"/>
      <c r="AF73" s="700">
        <v>238</v>
      </c>
      <c r="AG73" s="700"/>
      <c r="AH73" s="700"/>
      <c r="AI73" s="700"/>
      <c r="AJ73" s="700"/>
      <c r="AK73" s="700" t="s">
        <v>202</v>
      </c>
      <c r="AL73" s="700"/>
      <c r="AM73" s="700"/>
      <c r="AN73" s="700"/>
      <c r="AO73" s="700"/>
      <c r="AP73" s="700" t="s">
        <v>202</v>
      </c>
      <c r="AQ73" s="700"/>
      <c r="AR73" s="700"/>
      <c r="AS73" s="700"/>
      <c r="AT73" s="700"/>
      <c r="AU73" s="700" t="s">
        <v>202</v>
      </c>
      <c r="AV73" s="700"/>
      <c r="AW73" s="700"/>
      <c r="AX73" s="700"/>
      <c r="AY73" s="700"/>
      <c r="AZ73" s="706"/>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25">
      <c r="A74" s="52">
        <v>7</v>
      </c>
      <c r="B74" s="696" t="s">
        <v>514</v>
      </c>
      <c r="C74" s="697"/>
      <c r="D74" s="697"/>
      <c r="E74" s="697"/>
      <c r="F74" s="697"/>
      <c r="G74" s="697"/>
      <c r="H74" s="697"/>
      <c r="I74" s="697"/>
      <c r="J74" s="697"/>
      <c r="K74" s="697"/>
      <c r="L74" s="697"/>
      <c r="M74" s="697"/>
      <c r="N74" s="697"/>
      <c r="O74" s="697"/>
      <c r="P74" s="698"/>
      <c r="Q74" s="699">
        <v>1726</v>
      </c>
      <c r="R74" s="700"/>
      <c r="S74" s="700"/>
      <c r="T74" s="700"/>
      <c r="U74" s="700"/>
      <c r="V74" s="700">
        <v>1722</v>
      </c>
      <c r="W74" s="700"/>
      <c r="X74" s="700"/>
      <c r="Y74" s="700"/>
      <c r="Z74" s="700"/>
      <c r="AA74" s="700">
        <v>3</v>
      </c>
      <c r="AB74" s="700"/>
      <c r="AC74" s="700"/>
      <c r="AD74" s="700"/>
      <c r="AE74" s="700"/>
      <c r="AF74" s="700">
        <v>3</v>
      </c>
      <c r="AG74" s="700"/>
      <c r="AH74" s="700"/>
      <c r="AI74" s="700"/>
      <c r="AJ74" s="700"/>
      <c r="AK74" s="700">
        <v>38</v>
      </c>
      <c r="AL74" s="700"/>
      <c r="AM74" s="700"/>
      <c r="AN74" s="700"/>
      <c r="AO74" s="700"/>
      <c r="AP74" s="700" t="s">
        <v>202</v>
      </c>
      <c r="AQ74" s="700"/>
      <c r="AR74" s="700"/>
      <c r="AS74" s="700"/>
      <c r="AT74" s="700"/>
      <c r="AU74" s="700" t="s">
        <v>202</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25">
      <c r="A75" s="52">
        <v>8</v>
      </c>
      <c r="B75" s="696" t="s">
        <v>551</v>
      </c>
      <c r="C75" s="697"/>
      <c r="D75" s="697"/>
      <c r="E75" s="697"/>
      <c r="F75" s="697"/>
      <c r="G75" s="697"/>
      <c r="H75" s="697"/>
      <c r="I75" s="697"/>
      <c r="J75" s="697"/>
      <c r="K75" s="697"/>
      <c r="L75" s="697"/>
      <c r="M75" s="697"/>
      <c r="N75" s="697"/>
      <c r="O75" s="697"/>
      <c r="P75" s="698"/>
      <c r="Q75" s="708">
        <v>3</v>
      </c>
      <c r="R75" s="703"/>
      <c r="S75" s="703"/>
      <c r="T75" s="703"/>
      <c r="U75" s="705"/>
      <c r="V75" s="701">
        <v>3</v>
      </c>
      <c r="W75" s="703"/>
      <c r="X75" s="703"/>
      <c r="Y75" s="703"/>
      <c r="Z75" s="705"/>
      <c r="AA75" s="701">
        <v>0</v>
      </c>
      <c r="AB75" s="703"/>
      <c r="AC75" s="703"/>
      <c r="AD75" s="703"/>
      <c r="AE75" s="705"/>
      <c r="AF75" s="701">
        <v>0</v>
      </c>
      <c r="AG75" s="703"/>
      <c r="AH75" s="703"/>
      <c r="AI75" s="703"/>
      <c r="AJ75" s="705"/>
      <c r="AK75" s="701" t="s">
        <v>202</v>
      </c>
      <c r="AL75" s="703"/>
      <c r="AM75" s="703"/>
      <c r="AN75" s="703"/>
      <c r="AO75" s="705"/>
      <c r="AP75" s="701" t="s">
        <v>202</v>
      </c>
      <c r="AQ75" s="703"/>
      <c r="AR75" s="703"/>
      <c r="AS75" s="703"/>
      <c r="AT75" s="705"/>
      <c r="AU75" s="701" t="s">
        <v>202</v>
      </c>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25">
      <c r="A76" s="52">
        <v>9</v>
      </c>
      <c r="B76" s="696" t="s">
        <v>552</v>
      </c>
      <c r="C76" s="697"/>
      <c r="D76" s="697"/>
      <c r="E76" s="697"/>
      <c r="F76" s="697"/>
      <c r="G76" s="697"/>
      <c r="H76" s="697"/>
      <c r="I76" s="697"/>
      <c r="J76" s="697"/>
      <c r="K76" s="697"/>
      <c r="L76" s="697"/>
      <c r="M76" s="697"/>
      <c r="N76" s="697"/>
      <c r="O76" s="697"/>
      <c r="P76" s="698"/>
      <c r="Q76" s="708">
        <v>12</v>
      </c>
      <c r="R76" s="703"/>
      <c r="S76" s="703"/>
      <c r="T76" s="703"/>
      <c r="U76" s="705"/>
      <c r="V76" s="701">
        <v>11</v>
      </c>
      <c r="W76" s="703"/>
      <c r="X76" s="703"/>
      <c r="Y76" s="703"/>
      <c r="Z76" s="705"/>
      <c r="AA76" s="701">
        <v>1</v>
      </c>
      <c r="AB76" s="703"/>
      <c r="AC76" s="703"/>
      <c r="AD76" s="703"/>
      <c r="AE76" s="705"/>
      <c r="AF76" s="701">
        <v>1</v>
      </c>
      <c r="AG76" s="703"/>
      <c r="AH76" s="703"/>
      <c r="AI76" s="703"/>
      <c r="AJ76" s="705"/>
      <c r="AK76" s="701" t="s">
        <v>202</v>
      </c>
      <c r="AL76" s="703"/>
      <c r="AM76" s="703"/>
      <c r="AN76" s="703"/>
      <c r="AO76" s="705"/>
      <c r="AP76" s="701" t="s">
        <v>202</v>
      </c>
      <c r="AQ76" s="703"/>
      <c r="AR76" s="703"/>
      <c r="AS76" s="703"/>
      <c r="AT76" s="705"/>
      <c r="AU76" s="701" t="s">
        <v>202</v>
      </c>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25">
      <c r="A77" s="52">
        <v>10</v>
      </c>
      <c r="B77" s="696" t="s">
        <v>543</v>
      </c>
      <c r="C77" s="697"/>
      <c r="D77" s="697"/>
      <c r="E77" s="697"/>
      <c r="F77" s="697"/>
      <c r="G77" s="697"/>
      <c r="H77" s="697"/>
      <c r="I77" s="697"/>
      <c r="J77" s="697"/>
      <c r="K77" s="697"/>
      <c r="L77" s="697"/>
      <c r="M77" s="697"/>
      <c r="N77" s="697"/>
      <c r="O77" s="697"/>
      <c r="P77" s="698"/>
      <c r="Q77" s="708">
        <v>846</v>
      </c>
      <c r="R77" s="703"/>
      <c r="S77" s="703"/>
      <c r="T77" s="703"/>
      <c r="U77" s="705"/>
      <c r="V77" s="701">
        <v>789</v>
      </c>
      <c r="W77" s="703"/>
      <c r="X77" s="703"/>
      <c r="Y77" s="703"/>
      <c r="Z77" s="705"/>
      <c r="AA77" s="701">
        <v>57</v>
      </c>
      <c r="AB77" s="703"/>
      <c r="AC77" s="703"/>
      <c r="AD77" s="703"/>
      <c r="AE77" s="705"/>
      <c r="AF77" s="701">
        <v>57</v>
      </c>
      <c r="AG77" s="703"/>
      <c r="AH77" s="703"/>
      <c r="AI77" s="703"/>
      <c r="AJ77" s="705"/>
      <c r="AK77" s="701">
        <v>374</v>
      </c>
      <c r="AL77" s="703"/>
      <c r="AM77" s="703"/>
      <c r="AN77" s="703"/>
      <c r="AO77" s="705"/>
      <c r="AP77" s="701" t="s">
        <v>202</v>
      </c>
      <c r="AQ77" s="703"/>
      <c r="AR77" s="703"/>
      <c r="AS77" s="703"/>
      <c r="AT77" s="705"/>
      <c r="AU77" s="701" t="s">
        <v>202</v>
      </c>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25">
      <c r="A78" s="52">
        <v>11</v>
      </c>
      <c r="B78" s="696" t="s">
        <v>544</v>
      </c>
      <c r="C78" s="697"/>
      <c r="D78" s="697"/>
      <c r="E78" s="697"/>
      <c r="F78" s="697"/>
      <c r="G78" s="697"/>
      <c r="H78" s="697"/>
      <c r="I78" s="697"/>
      <c r="J78" s="697"/>
      <c r="K78" s="697"/>
      <c r="L78" s="697"/>
      <c r="M78" s="697"/>
      <c r="N78" s="697"/>
      <c r="O78" s="697"/>
      <c r="P78" s="698"/>
      <c r="Q78" s="699">
        <v>1238</v>
      </c>
      <c r="R78" s="700"/>
      <c r="S78" s="700"/>
      <c r="T78" s="700"/>
      <c r="U78" s="700"/>
      <c r="V78" s="700">
        <v>1143</v>
      </c>
      <c r="W78" s="700"/>
      <c r="X78" s="700"/>
      <c r="Y78" s="700"/>
      <c r="Z78" s="700"/>
      <c r="AA78" s="700">
        <v>95</v>
      </c>
      <c r="AB78" s="700"/>
      <c r="AC78" s="700"/>
      <c r="AD78" s="700"/>
      <c r="AE78" s="700"/>
      <c r="AF78" s="700">
        <v>95</v>
      </c>
      <c r="AG78" s="700"/>
      <c r="AH78" s="700"/>
      <c r="AI78" s="700"/>
      <c r="AJ78" s="700"/>
      <c r="AK78" s="700" t="s">
        <v>202</v>
      </c>
      <c r="AL78" s="700"/>
      <c r="AM78" s="700"/>
      <c r="AN78" s="700"/>
      <c r="AO78" s="700"/>
      <c r="AP78" s="700" t="s">
        <v>202</v>
      </c>
      <c r="AQ78" s="700"/>
      <c r="AR78" s="700"/>
      <c r="AS78" s="700"/>
      <c r="AT78" s="700"/>
      <c r="AU78" s="700" t="s">
        <v>202</v>
      </c>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25">
      <c r="A79" s="52">
        <v>12</v>
      </c>
      <c r="B79" s="696" t="s">
        <v>545</v>
      </c>
      <c r="C79" s="697"/>
      <c r="D79" s="697"/>
      <c r="E79" s="697"/>
      <c r="F79" s="697"/>
      <c r="G79" s="697"/>
      <c r="H79" s="697"/>
      <c r="I79" s="697"/>
      <c r="J79" s="697"/>
      <c r="K79" s="697"/>
      <c r="L79" s="697"/>
      <c r="M79" s="697"/>
      <c r="N79" s="697"/>
      <c r="O79" s="697"/>
      <c r="P79" s="698"/>
      <c r="Q79" s="699">
        <v>286479</v>
      </c>
      <c r="R79" s="700"/>
      <c r="S79" s="700"/>
      <c r="T79" s="700"/>
      <c r="U79" s="700"/>
      <c r="V79" s="700">
        <v>283821</v>
      </c>
      <c r="W79" s="700"/>
      <c r="X79" s="700"/>
      <c r="Y79" s="700"/>
      <c r="Z79" s="700"/>
      <c r="AA79" s="700">
        <v>2657</v>
      </c>
      <c r="AB79" s="700"/>
      <c r="AC79" s="700"/>
      <c r="AD79" s="700"/>
      <c r="AE79" s="700"/>
      <c r="AF79" s="700">
        <v>2657</v>
      </c>
      <c r="AG79" s="700"/>
      <c r="AH79" s="700"/>
      <c r="AI79" s="700"/>
      <c r="AJ79" s="700"/>
      <c r="AK79" s="700">
        <v>1846</v>
      </c>
      <c r="AL79" s="700"/>
      <c r="AM79" s="700"/>
      <c r="AN79" s="700"/>
      <c r="AO79" s="700"/>
      <c r="AP79" s="700" t="s">
        <v>202</v>
      </c>
      <c r="AQ79" s="700"/>
      <c r="AR79" s="700"/>
      <c r="AS79" s="700"/>
      <c r="AT79" s="700"/>
      <c r="AU79" s="700" t="s">
        <v>202</v>
      </c>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25">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25">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25">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25">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25">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25">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25">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25">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25">
      <c r="A88" s="53" t="s">
        <v>253</v>
      </c>
      <c r="B88" s="719" t="s">
        <v>186</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v>3778</v>
      </c>
      <c r="AG88" s="723"/>
      <c r="AH88" s="723"/>
      <c r="AI88" s="723"/>
      <c r="AJ88" s="723"/>
      <c r="AK88" s="728"/>
      <c r="AL88" s="728"/>
      <c r="AM88" s="728"/>
      <c r="AN88" s="728"/>
      <c r="AO88" s="728"/>
      <c r="AP88" s="723">
        <v>2888</v>
      </c>
      <c r="AQ88" s="723"/>
      <c r="AR88" s="723"/>
      <c r="AS88" s="723"/>
      <c r="AT88" s="723"/>
      <c r="AU88" s="723">
        <v>32</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2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2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2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2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2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2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2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2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2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2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2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2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2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2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719" t="s">
        <v>459</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v>110</v>
      </c>
      <c r="CS102" s="732"/>
      <c r="CT102" s="732"/>
      <c r="CU102" s="732"/>
      <c r="CV102" s="772"/>
      <c r="CW102" s="771">
        <v>14</v>
      </c>
      <c r="CX102" s="732"/>
      <c r="CY102" s="732"/>
      <c r="CZ102" s="732"/>
      <c r="DA102" s="772"/>
      <c r="DB102" s="771" t="s">
        <v>202</v>
      </c>
      <c r="DC102" s="732"/>
      <c r="DD102" s="732"/>
      <c r="DE102" s="732"/>
      <c r="DF102" s="772"/>
      <c r="DG102" s="771" t="s">
        <v>202</v>
      </c>
      <c r="DH102" s="732"/>
      <c r="DI102" s="732"/>
      <c r="DJ102" s="732"/>
      <c r="DK102" s="772"/>
      <c r="DL102" s="771">
        <v>106</v>
      </c>
      <c r="DM102" s="732"/>
      <c r="DN102" s="732"/>
      <c r="DO102" s="732"/>
      <c r="DP102" s="772"/>
      <c r="DQ102" s="771">
        <v>95</v>
      </c>
      <c r="DR102" s="732"/>
      <c r="DS102" s="732"/>
      <c r="DT102" s="732"/>
      <c r="DU102" s="772"/>
      <c r="DV102" s="719"/>
      <c r="DW102" s="720"/>
      <c r="DX102" s="720"/>
      <c r="DY102" s="720"/>
      <c r="DZ102" s="773"/>
      <c r="EA102" s="48"/>
    </row>
    <row r="103" spans="1:131" ht="26.25" customHeight="1" x14ac:dyDescent="0.2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474</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2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475</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2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5">
      <c r="A107" s="59" t="s">
        <v>476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5">
      <c r="A108" s="776" t="s">
        <v>477</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203</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25">
      <c r="A109" s="779" t="s">
        <v>478</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479</v>
      </c>
      <c r="AB109" s="780"/>
      <c r="AC109" s="780"/>
      <c r="AD109" s="780"/>
      <c r="AE109" s="781"/>
      <c r="AF109" s="782" t="s">
        <v>480</v>
      </c>
      <c r="AG109" s="780"/>
      <c r="AH109" s="780"/>
      <c r="AI109" s="780"/>
      <c r="AJ109" s="781"/>
      <c r="AK109" s="782" t="s">
        <v>398</v>
      </c>
      <c r="AL109" s="780"/>
      <c r="AM109" s="780"/>
      <c r="AN109" s="780"/>
      <c r="AO109" s="781"/>
      <c r="AP109" s="782" t="s">
        <v>481</v>
      </c>
      <c r="AQ109" s="780"/>
      <c r="AR109" s="780"/>
      <c r="AS109" s="780"/>
      <c r="AT109" s="783"/>
      <c r="AU109" s="779" t="s">
        <v>478</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479</v>
      </c>
      <c r="BR109" s="780"/>
      <c r="BS109" s="780"/>
      <c r="BT109" s="780"/>
      <c r="BU109" s="781"/>
      <c r="BV109" s="782" t="s">
        <v>480</v>
      </c>
      <c r="BW109" s="780"/>
      <c r="BX109" s="780"/>
      <c r="BY109" s="780"/>
      <c r="BZ109" s="781"/>
      <c r="CA109" s="782" t="s">
        <v>398</v>
      </c>
      <c r="CB109" s="780"/>
      <c r="CC109" s="780"/>
      <c r="CD109" s="780"/>
      <c r="CE109" s="781"/>
      <c r="CF109" s="784" t="s">
        <v>481</v>
      </c>
      <c r="CG109" s="784"/>
      <c r="CH109" s="784"/>
      <c r="CI109" s="784"/>
      <c r="CJ109" s="784"/>
      <c r="CK109" s="782" t="s">
        <v>100</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479</v>
      </c>
      <c r="DH109" s="780"/>
      <c r="DI109" s="780"/>
      <c r="DJ109" s="780"/>
      <c r="DK109" s="781"/>
      <c r="DL109" s="782" t="s">
        <v>480</v>
      </c>
      <c r="DM109" s="780"/>
      <c r="DN109" s="780"/>
      <c r="DO109" s="780"/>
      <c r="DP109" s="781"/>
      <c r="DQ109" s="782" t="s">
        <v>398</v>
      </c>
      <c r="DR109" s="780"/>
      <c r="DS109" s="780"/>
      <c r="DT109" s="780"/>
      <c r="DU109" s="781"/>
      <c r="DV109" s="782" t="s">
        <v>481</v>
      </c>
      <c r="DW109" s="780"/>
      <c r="DX109" s="780"/>
      <c r="DY109" s="780"/>
      <c r="DZ109" s="783"/>
    </row>
    <row r="110" spans="1:131" s="48" customFormat="1" ht="26.25" customHeight="1" x14ac:dyDescent="0.25">
      <c r="A110" s="785" t="s">
        <v>333</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1896288</v>
      </c>
      <c r="AB110" s="789"/>
      <c r="AC110" s="789"/>
      <c r="AD110" s="789"/>
      <c r="AE110" s="790"/>
      <c r="AF110" s="791">
        <v>1904389</v>
      </c>
      <c r="AG110" s="789"/>
      <c r="AH110" s="789"/>
      <c r="AI110" s="789"/>
      <c r="AJ110" s="790"/>
      <c r="AK110" s="791">
        <v>1771871</v>
      </c>
      <c r="AL110" s="789"/>
      <c r="AM110" s="789"/>
      <c r="AN110" s="789"/>
      <c r="AO110" s="790"/>
      <c r="AP110" s="792">
        <v>30.1</v>
      </c>
      <c r="AQ110" s="793"/>
      <c r="AR110" s="793"/>
      <c r="AS110" s="793"/>
      <c r="AT110" s="794"/>
      <c r="AU110" s="997" t="s">
        <v>123</v>
      </c>
      <c r="AV110" s="998"/>
      <c r="AW110" s="998"/>
      <c r="AX110" s="998"/>
      <c r="AY110" s="998"/>
      <c r="AZ110" s="795" t="s">
        <v>482</v>
      </c>
      <c r="BA110" s="786"/>
      <c r="BB110" s="786"/>
      <c r="BC110" s="786"/>
      <c r="BD110" s="786"/>
      <c r="BE110" s="786"/>
      <c r="BF110" s="786"/>
      <c r="BG110" s="786"/>
      <c r="BH110" s="786"/>
      <c r="BI110" s="786"/>
      <c r="BJ110" s="786"/>
      <c r="BK110" s="786"/>
      <c r="BL110" s="786"/>
      <c r="BM110" s="786"/>
      <c r="BN110" s="786"/>
      <c r="BO110" s="786"/>
      <c r="BP110" s="787"/>
      <c r="BQ110" s="796">
        <v>13683999</v>
      </c>
      <c r="BR110" s="797"/>
      <c r="BS110" s="797"/>
      <c r="BT110" s="797"/>
      <c r="BU110" s="797"/>
      <c r="BV110" s="797">
        <v>12692520</v>
      </c>
      <c r="BW110" s="797"/>
      <c r="BX110" s="797"/>
      <c r="BY110" s="797"/>
      <c r="BZ110" s="797"/>
      <c r="CA110" s="797">
        <v>12725923</v>
      </c>
      <c r="CB110" s="797"/>
      <c r="CC110" s="797"/>
      <c r="CD110" s="797"/>
      <c r="CE110" s="797"/>
      <c r="CF110" s="798">
        <v>216.2</v>
      </c>
      <c r="CG110" s="799"/>
      <c r="CH110" s="799"/>
      <c r="CI110" s="799"/>
      <c r="CJ110" s="799"/>
      <c r="CK110" s="1003" t="s">
        <v>393</v>
      </c>
      <c r="CL110" s="1004"/>
      <c r="CM110" s="795" t="s">
        <v>66</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202</v>
      </c>
      <c r="DH110" s="797"/>
      <c r="DI110" s="797"/>
      <c r="DJ110" s="797"/>
      <c r="DK110" s="797"/>
      <c r="DL110" s="797" t="s">
        <v>202</v>
      </c>
      <c r="DM110" s="797"/>
      <c r="DN110" s="797"/>
      <c r="DO110" s="797"/>
      <c r="DP110" s="797"/>
      <c r="DQ110" s="797" t="s">
        <v>202</v>
      </c>
      <c r="DR110" s="797"/>
      <c r="DS110" s="797"/>
      <c r="DT110" s="797"/>
      <c r="DU110" s="797"/>
      <c r="DV110" s="800" t="s">
        <v>202</v>
      </c>
      <c r="DW110" s="800"/>
      <c r="DX110" s="800"/>
      <c r="DY110" s="800"/>
      <c r="DZ110" s="801"/>
    </row>
    <row r="111" spans="1:131" s="48" customFormat="1" ht="26.25" customHeight="1" x14ac:dyDescent="0.25">
      <c r="A111" s="802" t="s">
        <v>462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202</v>
      </c>
      <c r="AB111" s="805"/>
      <c r="AC111" s="805"/>
      <c r="AD111" s="805"/>
      <c r="AE111" s="806"/>
      <c r="AF111" s="807" t="s">
        <v>202</v>
      </c>
      <c r="AG111" s="805"/>
      <c r="AH111" s="805"/>
      <c r="AI111" s="805"/>
      <c r="AJ111" s="806"/>
      <c r="AK111" s="807" t="s">
        <v>202</v>
      </c>
      <c r="AL111" s="805"/>
      <c r="AM111" s="805"/>
      <c r="AN111" s="805"/>
      <c r="AO111" s="806"/>
      <c r="AP111" s="808" t="s">
        <v>202</v>
      </c>
      <c r="AQ111" s="809"/>
      <c r="AR111" s="809"/>
      <c r="AS111" s="809"/>
      <c r="AT111" s="810"/>
      <c r="AU111" s="999"/>
      <c r="AV111" s="1000"/>
      <c r="AW111" s="1000"/>
      <c r="AX111" s="1000"/>
      <c r="AY111" s="1000"/>
      <c r="AZ111" s="811" t="s">
        <v>483</v>
      </c>
      <c r="BA111" s="812"/>
      <c r="BB111" s="812"/>
      <c r="BC111" s="812"/>
      <c r="BD111" s="812"/>
      <c r="BE111" s="812"/>
      <c r="BF111" s="812"/>
      <c r="BG111" s="812"/>
      <c r="BH111" s="812"/>
      <c r="BI111" s="812"/>
      <c r="BJ111" s="812"/>
      <c r="BK111" s="812"/>
      <c r="BL111" s="812"/>
      <c r="BM111" s="812"/>
      <c r="BN111" s="812"/>
      <c r="BO111" s="812"/>
      <c r="BP111" s="813"/>
      <c r="BQ111" s="814" t="s">
        <v>202</v>
      </c>
      <c r="BR111" s="815"/>
      <c r="BS111" s="815"/>
      <c r="BT111" s="815"/>
      <c r="BU111" s="815"/>
      <c r="BV111" s="815" t="s">
        <v>202</v>
      </c>
      <c r="BW111" s="815"/>
      <c r="BX111" s="815"/>
      <c r="BY111" s="815"/>
      <c r="BZ111" s="815"/>
      <c r="CA111" s="815" t="s">
        <v>202</v>
      </c>
      <c r="CB111" s="815"/>
      <c r="CC111" s="815"/>
      <c r="CD111" s="815"/>
      <c r="CE111" s="815"/>
      <c r="CF111" s="816" t="s">
        <v>202</v>
      </c>
      <c r="CG111" s="817"/>
      <c r="CH111" s="817"/>
      <c r="CI111" s="817"/>
      <c r="CJ111" s="817"/>
      <c r="CK111" s="1005"/>
      <c r="CL111" s="1006"/>
      <c r="CM111" s="811" t="s">
        <v>142</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202</v>
      </c>
      <c r="DH111" s="815"/>
      <c r="DI111" s="815"/>
      <c r="DJ111" s="815"/>
      <c r="DK111" s="815"/>
      <c r="DL111" s="815" t="s">
        <v>202</v>
      </c>
      <c r="DM111" s="815"/>
      <c r="DN111" s="815"/>
      <c r="DO111" s="815"/>
      <c r="DP111" s="815"/>
      <c r="DQ111" s="815" t="s">
        <v>202</v>
      </c>
      <c r="DR111" s="815"/>
      <c r="DS111" s="815"/>
      <c r="DT111" s="815"/>
      <c r="DU111" s="815"/>
      <c r="DV111" s="818" t="s">
        <v>202</v>
      </c>
      <c r="DW111" s="818"/>
      <c r="DX111" s="818"/>
      <c r="DY111" s="818"/>
      <c r="DZ111" s="819"/>
    </row>
    <row r="112" spans="1:131" s="48" customFormat="1" ht="26.25" customHeight="1" x14ac:dyDescent="0.25">
      <c r="A112" s="966" t="s">
        <v>157</v>
      </c>
      <c r="B112" s="967"/>
      <c r="C112" s="812" t="s">
        <v>485</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t="s">
        <v>202</v>
      </c>
      <c r="AB112" s="805"/>
      <c r="AC112" s="805"/>
      <c r="AD112" s="805"/>
      <c r="AE112" s="806"/>
      <c r="AF112" s="807" t="s">
        <v>202</v>
      </c>
      <c r="AG112" s="805"/>
      <c r="AH112" s="805"/>
      <c r="AI112" s="805"/>
      <c r="AJ112" s="806"/>
      <c r="AK112" s="807" t="s">
        <v>202</v>
      </c>
      <c r="AL112" s="805"/>
      <c r="AM112" s="805"/>
      <c r="AN112" s="805"/>
      <c r="AO112" s="806"/>
      <c r="AP112" s="808" t="s">
        <v>202</v>
      </c>
      <c r="AQ112" s="809"/>
      <c r="AR112" s="809"/>
      <c r="AS112" s="809"/>
      <c r="AT112" s="810"/>
      <c r="AU112" s="999"/>
      <c r="AV112" s="1000"/>
      <c r="AW112" s="1000"/>
      <c r="AX112" s="1000"/>
      <c r="AY112" s="1000"/>
      <c r="AZ112" s="811" t="s">
        <v>274</v>
      </c>
      <c r="BA112" s="812"/>
      <c r="BB112" s="812"/>
      <c r="BC112" s="812"/>
      <c r="BD112" s="812"/>
      <c r="BE112" s="812"/>
      <c r="BF112" s="812"/>
      <c r="BG112" s="812"/>
      <c r="BH112" s="812"/>
      <c r="BI112" s="812"/>
      <c r="BJ112" s="812"/>
      <c r="BK112" s="812"/>
      <c r="BL112" s="812"/>
      <c r="BM112" s="812"/>
      <c r="BN112" s="812"/>
      <c r="BO112" s="812"/>
      <c r="BP112" s="813"/>
      <c r="BQ112" s="814">
        <v>6493727</v>
      </c>
      <c r="BR112" s="815"/>
      <c r="BS112" s="815"/>
      <c r="BT112" s="815"/>
      <c r="BU112" s="815"/>
      <c r="BV112" s="815">
        <v>5900170</v>
      </c>
      <c r="BW112" s="815"/>
      <c r="BX112" s="815"/>
      <c r="BY112" s="815"/>
      <c r="BZ112" s="815"/>
      <c r="CA112" s="815">
        <v>5268804</v>
      </c>
      <c r="CB112" s="815"/>
      <c r="CC112" s="815"/>
      <c r="CD112" s="815"/>
      <c r="CE112" s="815"/>
      <c r="CF112" s="816">
        <v>89.5</v>
      </c>
      <c r="CG112" s="817"/>
      <c r="CH112" s="817"/>
      <c r="CI112" s="817"/>
      <c r="CJ112" s="817"/>
      <c r="CK112" s="1005"/>
      <c r="CL112" s="1006"/>
      <c r="CM112" s="811" t="s">
        <v>403</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202</v>
      </c>
      <c r="DH112" s="815"/>
      <c r="DI112" s="815"/>
      <c r="DJ112" s="815"/>
      <c r="DK112" s="815"/>
      <c r="DL112" s="815" t="s">
        <v>202</v>
      </c>
      <c r="DM112" s="815"/>
      <c r="DN112" s="815"/>
      <c r="DO112" s="815"/>
      <c r="DP112" s="815"/>
      <c r="DQ112" s="815" t="s">
        <v>202</v>
      </c>
      <c r="DR112" s="815"/>
      <c r="DS112" s="815"/>
      <c r="DT112" s="815"/>
      <c r="DU112" s="815"/>
      <c r="DV112" s="818" t="s">
        <v>202</v>
      </c>
      <c r="DW112" s="818"/>
      <c r="DX112" s="818"/>
      <c r="DY112" s="818"/>
      <c r="DZ112" s="819"/>
    </row>
    <row r="113" spans="1:130" s="48" customFormat="1" ht="26.25" customHeight="1" x14ac:dyDescent="0.25">
      <c r="A113" s="968"/>
      <c r="B113" s="969"/>
      <c r="C113" s="812" t="s">
        <v>486</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851863</v>
      </c>
      <c r="AB113" s="805"/>
      <c r="AC113" s="805"/>
      <c r="AD113" s="805"/>
      <c r="AE113" s="806"/>
      <c r="AF113" s="807">
        <v>865732</v>
      </c>
      <c r="AG113" s="805"/>
      <c r="AH113" s="805"/>
      <c r="AI113" s="805"/>
      <c r="AJ113" s="806"/>
      <c r="AK113" s="807">
        <v>828905</v>
      </c>
      <c r="AL113" s="805"/>
      <c r="AM113" s="805"/>
      <c r="AN113" s="805"/>
      <c r="AO113" s="806"/>
      <c r="AP113" s="808">
        <v>14.1</v>
      </c>
      <c r="AQ113" s="809"/>
      <c r="AR113" s="809"/>
      <c r="AS113" s="809"/>
      <c r="AT113" s="810"/>
      <c r="AU113" s="999"/>
      <c r="AV113" s="1000"/>
      <c r="AW113" s="1000"/>
      <c r="AX113" s="1000"/>
      <c r="AY113" s="1000"/>
      <c r="AZ113" s="811" t="s">
        <v>206</v>
      </c>
      <c r="BA113" s="812"/>
      <c r="BB113" s="812"/>
      <c r="BC113" s="812"/>
      <c r="BD113" s="812"/>
      <c r="BE113" s="812"/>
      <c r="BF113" s="812"/>
      <c r="BG113" s="812"/>
      <c r="BH113" s="812"/>
      <c r="BI113" s="812"/>
      <c r="BJ113" s="812"/>
      <c r="BK113" s="812"/>
      <c r="BL113" s="812"/>
      <c r="BM113" s="812"/>
      <c r="BN113" s="812"/>
      <c r="BO113" s="812"/>
      <c r="BP113" s="813"/>
      <c r="BQ113" s="814">
        <v>36209</v>
      </c>
      <c r="BR113" s="815"/>
      <c r="BS113" s="815"/>
      <c r="BT113" s="815"/>
      <c r="BU113" s="815"/>
      <c r="BV113" s="815">
        <v>34226</v>
      </c>
      <c r="BW113" s="815"/>
      <c r="BX113" s="815"/>
      <c r="BY113" s="815"/>
      <c r="BZ113" s="815"/>
      <c r="CA113" s="815">
        <v>31823</v>
      </c>
      <c r="CB113" s="815"/>
      <c r="CC113" s="815"/>
      <c r="CD113" s="815"/>
      <c r="CE113" s="815"/>
      <c r="CF113" s="816">
        <v>0.5</v>
      </c>
      <c r="CG113" s="817"/>
      <c r="CH113" s="817"/>
      <c r="CI113" s="817"/>
      <c r="CJ113" s="817"/>
      <c r="CK113" s="1005"/>
      <c r="CL113" s="1006"/>
      <c r="CM113" s="811" t="s">
        <v>413</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202</v>
      </c>
      <c r="DH113" s="805"/>
      <c r="DI113" s="805"/>
      <c r="DJ113" s="805"/>
      <c r="DK113" s="806"/>
      <c r="DL113" s="807" t="s">
        <v>202</v>
      </c>
      <c r="DM113" s="805"/>
      <c r="DN113" s="805"/>
      <c r="DO113" s="805"/>
      <c r="DP113" s="806"/>
      <c r="DQ113" s="807" t="s">
        <v>202</v>
      </c>
      <c r="DR113" s="805"/>
      <c r="DS113" s="805"/>
      <c r="DT113" s="805"/>
      <c r="DU113" s="806"/>
      <c r="DV113" s="808" t="s">
        <v>202</v>
      </c>
      <c r="DW113" s="809"/>
      <c r="DX113" s="809"/>
      <c r="DY113" s="809"/>
      <c r="DZ113" s="810"/>
    </row>
    <row r="114" spans="1:130" s="48" customFormat="1" ht="26.25" customHeight="1" x14ac:dyDescent="0.25">
      <c r="A114" s="968"/>
      <c r="B114" s="969"/>
      <c r="C114" s="812" t="s">
        <v>488</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t="s">
        <v>202</v>
      </c>
      <c r="AB114" s="805"/>
      <c r="AC114" s="805"/>
      <c r="AD114" s="805"/>
      <c r="AE114" s="806"/>
      <c r="AF114" s="807" t="s">
        <v>202</v>
      </c>
      <c r="AG114" s="805"/>
      <c r="AH114" s="805"/>
      <c r="AI114" s="805"/>
      <c r="AJ114" s="806"/>
      <c r="AK114" s="807" t="s">
        <v>202</v>
      </c>
      <c r="AL114" s="805"/>
      <c r="AM114" s="805"/>
      <c r="AN114" s="805"/>
      <c r="AO114" s="806"/>
      <c r="AP114" s="808" t="s">
        <v>202</v>
      </c>
      <c r="AQ114" s="809"/>
      <c r="AR114" s="809"/>
      <c r="AS114" s="809"/>
      <c r="AT114" s="810"/>
      <c r="AU114" s="999"/>
      <c r="AV114" s="1000"/>
      <c r="AW114" s="1000"/>
      <c r="AX114" s="1000"/>
      <c r="AY114" s="1000"/>
      <c r="AZ114" s="811" t="s">
        <v>489</v>
      </c>
      <c r="BA114" s="812"/>
      <c r="BB114" s="812"/>
      <c r="BC114" s="812"/>
      <c r="BD114" s="812"/>
      <c r="BE114" s="812"/>
      <c r="BF114" s="812"/>
      <c r="BG114" s="812"/>
      <c r="BH114" s="812"/>
      <c r="BI114" s="812"/>
      <c r="BJ114" s="812"/>
      <c r="BK114" s="812"/>
      <c r="BL114" s="812"/>
      <c r="BM114" s="812"/>
      <c r="BN114" s="812"/>
      <c r="BO114" s="812"/>
      <c r="BP114" s="813"/>
      <c r="BQ114" s="814">
        <v>2459863</v>
      </c>
      <c r="BR114" s="815"/>
      <c r="BS114" s="815"/>
      <c r="BT114" s="815"/>
      <c r="BU114" s="815"/>
      <c r="BV114" s="815">
        <v>2531560</v>
      </c>
      <c r="BW114" s="815"/>
      <c r="BX114" s="815"/>
      <c r="BY114" s="815"/>
      <c r="BZ114" s="815"/>
      <c r="CA114" s="815">
        <v>2451769</v>
      </c>
      <c r="CB114" s="815"/>
      <c r="CC114" s="815"/>
      <c r="CD114" s="815"/>
      <c r="CE114" s="815"/>
      <c r="CF114" s="816">
        <v>41.7</v>
      </c>
      <c r="CG114" s="817"/>
      <c r="CH114" s="817"/>
      <c r="CI114" s="817"/>
      <c r="CJ114" s="817"/>
      <c r="CK114" s="1005"/>
      <c r="CL114" s="1006"/>
      <c r="CM114" s="811" t="s">
        <v>154</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202</v>
      </c>
      <c r="DH114" s="805"/>
      <c r="DI114" s="805"/>
      <c r="DJ114" s="805"/>
      <c r="DK114" s="806"/>
      <c r="DL114" s="807" t="s">
        <v>202</v>
      </c>
      <c r="DM114" s="805"/>
      <c r="DN114" s="805"/>
      <c r="DO114" s="805"/>
      <c r="DP114" s="806"/>
      <c r="DQ114" s="807" t="s">
        <v>202</v>
      </c>
      <c r="DR114" s="805"/>
      <c r="DS114" s="805"/>
      <c r="DT114" s="805"/>
      <c r="DU114" s="806"/>
      <c r="DV114" s="808" t="s">
        <v>202</v>
      </c>
      <c r="DW114" s="809"/>
      <c r="DX114" s="809"/>
      <c r="DY114" s="809"/>
      <c r="DZ114" s="810"/>
    </row>
    <row r="115" spans="1:130" s="48" customFormat="1" ht="26.25" customHeight="1" x14ac:dyDescent="0.25">
      <c r="A115" s="968"/>
      <c r="B115" s="969"/>
      <c r="C115" s="812" t="s">
        <v>380</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t="s">
        <v>202</v>
      </c>
      <c r="AB115" s="805"/>
      <c r="AC115" s="805"/>
      <c r="AD115" s="805"/>
      <c r="AE115" s="806"/>
      <c r="AF115" s="807" t="s">
        <v>202</v>
      </c>
      <c r="AG115" s="805"/>
      <c r="AH115" s="805"/>
      <c r="AI115" s="805"/>
      <c r="AJ115" s="806"/>
      <c r="AK115" s="807" t="s">
        <v>202</v>
      </c>
      <c r="AL115" s="805"/>
      <c r="AM115" s="805"/>
      <c r="AN115" s="805"/>
      <c r="AO115" s="806"/>
      <c r="AP115" s="808" t="s">
        <v>202</v>
      </c>
      <c r="AQ115" s="809"/>
      <c r="AR115" s="809"/>
      <c r="AS115" s="809"/>
      <c r="AT115" s="810"/>
      <c r="AU115" s="999"/>
      <c r="AV115" s="1000"/>
      <c r="AW115" s="1000"/>
      <c r="AX115" s="1000"/>
      <c r="AY115" s="1000"/>
      <c r="AZ115" s="811" t="s">
        <v>352</v>
      </c>
      <c r="BA115" s="812"/>
      <c r="BB115" s="812"/>
      <c r="BC115" s="812"/>
      <c r="BD115" s="812"/>
      <c r="BE115" s="812"/>
      <c r="BF115" s="812"/>
      <c r="BG115" s="812"/>
      <c r="BH115" s="812"/>
      <c r="BI115" s="812"/>
      <c r="BJ115" s="812"/>
      <c r="BK115" s="812"/>
      <c r="BL115" s="812"/>
      <c r="BM115" s="812"/>
      <c r="BN115" s="812"/>
      <c r="BO115" s="812"/>
      <c r="BP115" s="813"/>
      <c r="BQ115" s="814">
        <v>106200</v>
      </c>
      <c r="BR115" s="815"/>
      <c r="BS115" s="815"/>
      <c r="BT115" s="815"/>
      <c r="BU115" s="815"/>
      <c r="BV115" s="815">
        <v>106200</v>
      </c>
      <c r="BW115" s="815"/>
      <c r="BX115" s="815"/>
      <c r="BY115" s="815"/>
      <c r="BZ115" s="815"/>
      <c r="CA115" s="815">
        <v>95076</v>
      </c>
      <c r="CB115" s="815"/>
      <c r="CC115" s="815"/>
      <c r="CD115" s="815"/>
      <c r="CE115" s="815"/>
      <c r="CF115" s="816">
        <v>1.6</v>
      </c>
      <c r="CG115" s="817"/>
      <c r="CH115" s="817"/>
      <c r="CI115" s="817"/>
      <c r="CJ115" s="817"/>
      <c r="CK115" s="1005"/>
      <c r="CL115" s="1006"/>
      <c r="CM115" s="811" t="s">
        <v>32</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202</v>
      </c>
      <c r="DH115" s="805"/>
      <c r="DI115" s="805"/>
      <c r="DJ115" s="805"/>
      <c r="DK115" s="806"/>
      <c r="DL115" s="807" t="s">
        <v>202</v>
      </c>
      <c r="DM115" s="805"/>
      <c r="DN115" s="805"/>
      <c r="DO115" s="805"/>
      <c r="DP115" s="806"/>
      <c r="DQ115" s="807" t="s">
        <v>202</v>
      </c>
      <c r="DR115" s="805"/>
      <c r="DS115" s="805"/>
      <c r="DT115" s="805"/>
      <c r="DU115" s="806"/>
      <c r="DV115" s="808" t="s">
        <v>202</v>
      </c>
      <c r="DW115" s="809"/>
      <c r="DX115" s="809"/>
      <c r="DY115" s="809"/>
      <c r="DZ115" s="810"/>
    </row>
    <row r="116" spans="1:130" s="48" customFormat="1" ht="26.25" customHeight="1" x14ac:dyDescent="0.25">
      <c r="A116" s="970"/>
      <c r="B116" s="971"/>
      <c r="C116" s="820" t="s">
        <v>1</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v>512</v>
      </c>
      <c r="AB116" s="805"/>
      <c r="AC116" s="805"/>
      <c r="AD116" s="805"/>
      <c r="AE116" s="806"/>
      <c r="AF116" s="807">
        <v>585</v>
      </c>
      <c r="AG116" s="805"/>
      <c r="AH116" s="805"/>
      <c r="AI116" s="805"/>
      <c r="AJ116" s="806"/>
      <c r="AK116" s="807">
        <v>873</v>
      </c>
      <c r="AL116" s="805"/>
      <c r="AM116" s="805"/>
      <c r="AN116" s="805"/>
      <c r="AO116" s="806"/>
      <c r="AP116" s="808">
        <v>0</v>
      </c>
      <c r="AQ116" s="809"/>
      <c r="AR116" s="809"/>
      <c r="AS116" s="809"/>
      <c r="AT116" s="810"/>
      <c r="AU116" s="999"/>
      <c r="AV116" s="1000"/>
      <c r="AW116" s="1000"/>
      <c r="AX116" s="1000"/>
      <c r="AY116" s="1000"/>
      <c r="AZ116" s="822" t="s">
        <v>226</v>
      </c>
      <c r="BA116" s="823"/>
      <c r="BB116" s="823"/>
      <c r="BC116" s="823"/>
      <c r="BD116" s="823"/>
      <c r="BE116" s="823"/>
      <c r="BF116" s="823"/>
      <c r="BG116" s="823"/>
      <c r="BH116" s="823"/>
      <c r="BI116" s="823"/>
      <c r="BJ116" s="823"/>
      <c r="BK116" s="823"/>
      <c r="BL116" s="823"/>
      <c r="BM116" s="823"/>
      <c r="BN116" s="823"/>
      <c r="BO116" s="823"/>
      <c r="BP116" s="824"/>
      <c r="BQ116" s="814" t="s">
        <v>202</v>
      </c>
      <c r="BR116" s="815"/>
      <c r="BS116" s="815"/>
      <c r="BT116" s="815"/>
      <c r="BU116" s="815"/>
      <c r="BV116" s="815" t="s">
        <v>202</v>
      </c>
      <c r="BW116" s="815"/>
      <c r="BX116" s="815"/>
      <c r="BY116" s="815"/>
      <c r="BZ116" s="815"/>
      <c r="CA116" s="815" t="s">
        <v>202</v>
      </c>
      <c r="CB116" s="815"/>
      <c r="CC116" s="815"/>
      <c r="CD116" s="815"/>
      <c r="CE116" s="815"/>
      <c r="CF116" s="816" t="s">
        <v>202</v>
      </c>
      <c r="CG116" s="817"/>
      <c r="CH116" s="817"/>
      <c r="CI116" s="817"/>
      <c r="CJ116" s="817"/>
      <c r="CK116" s="1005"/>
      <c r="CL116" s="1006"/>
      <c r="CM116" s="811" t="s">
        <v>11</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t="s">
        <v>202</v>
      </c>
      <c r="DH116" s="805"/>
      <c r="DI116" s="805"/>
      <c r="DJ116" s="805"/>
      <c r="DK116" s="806"/>
      <c r="DL116" s="807" t="s">
        <v>202</v>
      </c>
      <c r="DM116" s="805"/>
      <c r="DN116" s="805"/>
      <c r="DO116" s="805"/>
      <c r="DP116" s="806"/>
      <c r="DQ116" s="807" t="s">
        <v>202</v>
      </c>
      <c r="DR116" s="805"/>
      <c r="DS116" s="805"/>
      <c r="DT116" s="805"/>
      <c r="DU116" s="806"/>
      <c r="DV116" s="808" t="s">
        <v>202</v>
      </c>
      <c r="DW116" s="809"/>
      <c r="DX116" s="809"/>
      <c r="DY116" s="809"/>
      <c r="DZ116" s="810"/>
    </row>
    <row r="117" spans="1:130" s="48" customFormat="1" ht="26.25" customHeight="1" x14ac:dyDescent="0.25">
      <c r="A117" s="779" t="s">
        <v>279</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328</v>
      </c>
      <c r="Z117" s="781"/>
      <c r="AA117" s="826">
        <v>2748663</v>
      </c>
      <c r="AB117" s="827"/>
      <c r="AC117" s="827"/>
      <c r="AD117" s="827"/>
      <c r="AE117" s="828"/>
      <c r="AF117" s="829">
        <v>2770706</v>
      </c>
      <c r="AG117" s="827"/>
      <c r="AH117" s="827"/>
      <c r="AI117" s="827"/>
      <c r="AJ117" s="828"/>
      <c r="AK117" s="829">
        <v>2601649</v>
      </c>
      <c r="AL117" s="827"/>
      <c r="AM117" s="827"/>
      <c r="AN117" s="827"/>
      <c r="AO117" s="828"/>
      <c r="AP117" s="830"/>
      <c r="AQ117" s="831"/>
      <c r="AR117" s="831"/>
      <c r="AS117" s="831"/>
      <c r="AT117" s="832"/>
      <c r="AU117" s="999"/>
      <c r="AV117" s="1000"/>
      <c r="AW117" s="1000"/>
      <c r="AX117" s="1000"/>
      <c r="AY117" s="1000"/>
      <c r="AZ117" s="833" t="s">
        <v>367</v>
      </c>
      <c r="BA117" s="834"/>
      <c r="BB117" s="834"/>
      <c r="BC117" s="834"/>
      <c r="BD117" s="834"/>
      <c r="BE117" s="834"/>
      <c r="BF117" s="834"/>
      <c r="BG117" s="834"/>
      <c r="BH117" s="834"/>
      <c r="BI117" s="834"/>
      <c r="BJ117" s="834"/>
      <c r="BK117" s="834"/>
      <c r="BL117" s="834"/>
      <c r="BM117" s="834"/>
      <c r="BN117" s="834"/>
      <c r="BO117" s="834"/>
      <c r="BP117" s="835"/>
      <c r="BQ117" s="814" t="s">
        <v>202</v>
      </c>
      <c r="BR117" s="815"/>
      <c r="BS117" s="815"/>
      <c r="BT117" s="815"/>
      <c r="BU117" s="815"/>
      <c r="BV117" s="815" t="s">
        <v>202</v>
      </c>
      <c r="BW117" s="815"/>
      <c r="BX117" s="815"/>
      <c r="BY117" s="815"/>
      <c r="BZ117" s="815"/>
      <c r="CA117" s="815" t="s">
        <v>202</v>
      </c>
      <c r="CB117" s="815"/>
      <c r="CC117" s="815"/>
      <c r="CD117" s="815"/>
      <c r="CE117" s="815"/>
      <c r="CF117" s="816" t="s">
        <v>202</v>
      </c>
      <c r="CG117" s="817"/>
      <c r="CH117" s="817"/>
      <c r="CI117" s="817"/>
      <c r="CJ117" s="817"/>
      <c r="CK117" s="1005"/>
      <c r="CL117" s="1006"/>
      <c r="CM117" s="811" t="s">
        <v>345</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202</v>
      </c>
      <c r="DH117" s="805"/>
      <c r="DI117" s="805"/>
      <c r="DJ117" s="805"/>
      <c r="DK117" s="806"/>
      <c r="DL117" s="807" t="s">
        <v>202</v>
      </c>
      <c r="DM117" s="805"/>
      <c r="DN117" s="805"/>
      <c r="DO117" s="805"/>
      <c r="DP117" s="806"/>
      <c r="DQ117" s="807" t="s">
        <v>202</v>
      </c>
      <c r="DR117" s="805"/>
      <c r="DS117" s="805"/>
      <c r="DT117" s="805"/>
      <c r="DU117" s="806"/>
      <c r="DV117" s="808" t="s">
        <v>202</v>
      </c>
      <c r="DW117" s="809"/>
      <c r="DX117" s="809"/>
      <c r="DY117" s="809"/>
      <c r="DZ117" s="810"/>
    </row>
    <row r="118" spans="1:130" s="48" customFormat="1" ht="26.25" customHeight="1" x14ac:dyDescent="0.25">
      <c r="A118" s="779" t="s">
        <v>100</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479</v>
      </c>
      <c r="AB118" s="780"/>
      <c r="AC118" s="780"/>
      <c r="AD118" s="780"/>
      <c r="AE118" s="781"/>
      <c r="AF118" s="782" t="s">
        <v>480</v>
      </c>
      <c r="AG118" s="780"/>
      <c r="AH118" s="780"/>
      <c r="AI118" s="780"/>
      <c r="AJ118" s="781"/>
      <c r="AK118" s="782" t="s">
        <v>398</v>
      </c>
      <c r="AL118" s="780"/>
      <c r="AM118" s="780"/>
      <c r="AN118" s="780"/>
      <c r="AO118" s="781"/>
      <c r="AP118" s="782" t="s">
        <v>481</v>
      </c>
      <c r="AQ118" s="780"/>
      <c r="AR118" s="780"/>
      <c r="AS118" s="780"/>
      <c r="AT118" s="783"/>
      <c r="AU118" s="999"/>
      <c r="AV118" s="1000"/>
      <c r="AW118" s="1000"/>
      <c r="AX118" s="1000"/>
      <c r="AY118" s="1000"/>
      <c r="AZ118" s="836" t="s">
        <v>490</v>
      </c>
      <c r="BA118" s="820"/>
      <c r="BB118" s="820"/>
      <c r="BC118" s="820"/>
      <c r="BD118" s="820"/>
      <c r="BE118" s="820"/>
      <c r="BF118" s="820"/>
      <c r="BG118" s="820"/>
      <c r="BH118" s="820"/>
      <c r="BI118" s="820"/>
      <c r="BJ118" s="820"/>
      <c r="BK118" s="820"/>
      <c r="BL118" s="820"/>
      <c r="BM118" s="820"/>
      <c r="BN118" s="820"/>
      <c r="BO118" s="820"/>
      <c r="BP118" s="821"/>
      <c r="BQ118" s="837" t="s">
        <v>202</v>
      </c>
      <c r="BR118" s="838"/>
      <c r="BS118" s="838"/>
      <c r="BT118" s="838"/>
      <c r="BU118" s="838"/>
      <c r="BV118" s="838" t="s">
        <v>202</v>
      </c>
      <c r="BW118" s="838"/>
      <c r="BX118" s="838"/>
      <c r="BY118" s="838"/>
      <c r="BZ118" s="838"/>
      <c r="CA118" s="838" t="s">
        <v>202</v>
      </c>
      <c r="CB118" s="838"/>
      <c r="CC118" s="838"/>
      <c r="CD118" s="838"/>
      <c r="CE118" s="838"/>
      <c r="CF118" s="816" t="s">
        <v>202</v>
      </c>
      <c r="CG118" s="817"/>
      <c r="CH118" s="817"/>
      <c r="CI118" s="817"/>
      <c r="CJ118" s="817"/>
      <c r="CK118" s="1005"/>
      <c r="CL118" s="1006"/>
      <c r="CM118" s="811" t="s">
        <v>491</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202</v>
      </c>
      <c r="DH118" s="805"/>
      <c r="DI118" s="805"/>
      <c r="DJ118" s="805"/>
      <c r="DK118" s="806"/>
      <c r="DL118" s="807" t="s">
        <v>202</v>
      </c>
      <c r="DM118" s="805"/>
      <c r="DN118" s="805"/>
      <c r="DO118" s="805"/>
      <c r="DP118" s="806"/>
      <c r="DQ118" s="807" t="s">
        <v>202</v>
      </c>
      <c r="DR118" s="805"/>
      <c r="DS118" s="805"/>
      <c r="DT118" s="805"/>
      <c r="DU118" s="806"/>
      <c r="DV118" s="808" t="s">
        <v>202</v>
      </c>
      <c r="DW118" s="809"/>
      <c r="DX118" s="809"/>
      <c r="DY118" s="809"/>
      <c r="DZ118" s="810"/>
    </row>
    <row r="119" spans="1:130" s="48" customFormat="1" ht="26.25" customHeight="1" x14ac:dyDescent="0.25">
      <c r="A119" s="1009" t="s">
        <v>393</v>
      </c>
      <c r="B119" s="1004"/>
      <c r="C119" s="795" t="s">
        <v>66</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202</v>
      </c>
      <c r="AB119" s="789"/>
      <c r="AC119" s="789"/>
      <c r="AD119" s="789"/>
      <c r="AE119" s="790"/>
      <c r="AF119" s="791" t="s">
        <v>202</v>
      </c>
      <c r="AG119" s="789"/>
      <c r="AH119" s="789"/>
      <c r="AI119" s="789"/>
      <c r="AJ119" s="790"/>
      <c r="AK119" s="791" t="s">
        <v>202</v>
      </c>
      <c r="AL119" s="789"/>
      <c r="AM119" s="789"/>
      <c r="AN119" s="789"/>
      <c r="AO119" s="790"/>
      <c r="AP119" s="792" t="s">
        <v>202</v>
      </c>
      <c r="AQ119" s="793"/>
      <c r="AR119" s="793"/>
      <c r="AS119" s="793"/>
      <c r="AT119" s="794"/>
      <c r="AU119" s="1001"/>
      <c r="AV119" s="1002"/>
      <c r="AW119" s="1002"/>
      <c r="AX119" s="1002"/>
      <c r="AY119" s="1002"/>
      <c r="AZ119" s="69" t="s">
        <v>279</v>
      </c>
      <c r="BA119" s="69"/>
      <c r="BB119" s="69"/>
      <c r="BC119" s="69"/>
      <c r="BD119" s="69"/>
      <c r="BE119" s="69"/>
      <c r="BF119" s="69"/>
      <c r="BG119" s="69"/>
      <c r="BH119" s="69"/>
      <c r="BI119" s="69"/>
      <c r="BJ119" s="69"/>
      <c r="BK119" s="69"/>
      <c r="BL119" s="69"/>
      <c r="BM119" s="69"/>
      <c r="BN119" s="69"/>
      <c r="BO119" s="825" t="s">
        <v>170</v>
      </c>
      <c r="BP119" s="839"/>
      <c r="BQ119" s="837">
        <v>22779998</v>
      </c>
      <c r="BR119" s="838"/>
      <c r="BS119" s="838"/>
      <c r="BT119" s="838"/>
      <c r="BU119" s="838"/>
      <c r="BV119" s="838">
        <v>21264676</v>
      </c>
      <c r="BW119" s="838"/>
      <c r="BX119" s="838"/>
      <c r="BY119" s="838"/>
      <c r="BZ119" s="838"/>
      <c r="CA119" s="838">
        <v>20573395</v>
      </c>
      <c r="CB119" s="838"/>
      <c r="CC119" s="838"/>
      <c r="CD119" s="838"/>
      <c r="CE119" s="838"/>
      <c r="CF119" s="840"/>
      <c r="CG119" s="841"/>
      <c r="CH119" s="841"/>
      <c r="CI119" s="841"/>
      <c r="CJ119" s="842"/>
      <c r="CK119" s="1007"/>
      <c r="CL119" s="1008"/>
      <c r="CM119" s="836" t="s">
        <v>492</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t="s">
        <v>202</v>
      </c>
      <c r="DH119" s="844"/>
      <c r="DI119" s="844"/>
      <c r="DJ119" s="844"/>
      <c r="DK119" s="845"/>
      <c r="DL119" s="846" t="s">
        <v>202</v>
      </c>
      <c r="DM119" s="844"/>
      <c r="DN119" s="844"/>
      <c r="DO119" s="844"/>
      <c r="DP119" s="845"/>
      <c r="DQ119" s="846" t="s">
        <v>202</v>
      </c>
      <c r="DR119" s="844"/>
      <c r="DS119" s="844"/>
      <c r="DT119" s="844"/>
      <c r="DU119" s="845"/>
      <c r="DV119" s="847" t="s">
        <v>202</v>
      </c>
      <c r="DW119" s="848"/>
      <c r="DX119" s="848"/>
      <c r="DY119" s="848"/>
      <c r="DZ119" s="849"/>
    </row>
    <row r="120" spans="1:130" s="48" customFormat="1" ht="26.25" customHeight="1" x14ac:dyDescent="0.25">
      <c r="A120" s="1010"/>
      <c r="B120" s="1006"/>
      <c r="C120" s="811" t="s">
        <v>142</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202</v>
      </c>
      <c r="AB120" s="805"/>
      <c r="AC120" s="805"/>
      <c r="AD120" s="805"/>
      <c r="AE120" s="806"/>
      <c r="AF120" s="807" t="s">
        <v>202</v>
      </c>
      <c r="AG120" s="805"/>
      <c r="AH120" s="805"/>
      <c r="AI120" s="805"/>
      <c r="AJ120" s="806"/>
      <c r="AK120" s="807" t="s">
        <v>202</v>
      </c>
      <c r="AL120" s="805"/>
      <c r="AM120" s="805"/>
      <c r="AN120" s="805"/>
      <c r="AO120" s="806"/>
      <c r="AP120" s="808" t="s">
        <v>202</v>
      </c>
      <c r="AQ120" s="809"/>
      <c r="AR120" s="809"/>
      <c r="AS120" s="809"/>
      <c r="AT120" s="810"/>
      <c r="AU120" s="972" t="s">
        <v>484</v>
      </c>
      <c r="AV120" s="973"/>
      <c r="AW120" s="973"/>
      <c r="AX120" s="973"/>
      <c r="AY120" s="974"/>
      <c r="AZ120" s="795" t="s">
        <v>217</v>
      </c>
      <c r="BA120" s="786"/>
      <c r="BB120" s="786"/>
      <c r="BC120" s="786"/>
      <c r="BD120" s="786"/>
      <c r="BE120" s="786"/>
      <c r="BF120" s="786"/>
      <c r="BG120" s="786"/>
      <c r="BH120" s="786"/>
      <c r="BI120" s="786"/>
      <c r="BJ120" s="786"/>
      <c r="BK120" s="786"/>
      <c r="BL120" s="786"/>
      <c r="BM120" s="786"/>
      <c r="BN120" s="786"/>
      <c r="BO120" s="786"/>
      <c r="BP120" s="787"/>
      <c r="BQ120" s="796">
        <v>4021720</v>
      </c>
      <c r="BR120" s="797"/>
      <c r="BS120" s="797"/>
      <c r="BT120" s="797"/>
      <c r="BU120" s="797"/>
      <c r="BV120" s="797">
        <v>4481162</v>
      </c>
      <c r="BW120" s="797"/>
      <c r="BX120" s="797"/>
      <c r="BY120" s="797"/>
      <c r="BZ120" s="797"/>
      <c r="CA120" s="797">
        <v>4738547</v>
      </c>
      <c r="CB120" s="797"/>
      <c r="CC120" s="797"/>
      <c r="CD120" s="797"/>
      <c r="CE120" s="797"/>
      <c r="CF120" s="798">
        <v>80.5</v>
      </c>
      <c r="CG120" s="799"/>
      <c r="CH120" s="799"/>
      <c r="CI120" s="799"/>
      <c r="CJ120" s="799"/>
      <c r="CK120" s="980" t="s">
        <v>275</v>
      </c>
      <c r="CL120" s="981"/>
      <c r="CM120" s="981"/>
      <c r="CN120" s="981"/>
      <c r="CO120" s="982"/>
      <c r="CP120" s="850" t="s">
        <v>470</v>
      </c>
      <c r="CQ120" s="851"/>
      <c r="CR120" s="851"/>
      <c r="CS120" s="851"/>
      <c r="CT120" s="851"/>
      <c r="CU120" s="851"/>
      <c r="CV120" s="851"/>
      <c r="CW120" s="851"/>
      <c r="CX120" s="851"/>
      <c r="CY120" s="851"/>
      <c r="CZ120" s="851"/>
      <c r="DA120" s="851"/>
      <c r="DB120" s="851"/>
      <c r="DC120" s="851"/>
      <c r="DD120" s="851"/>
      <c r="DE120" s="851"/>
      <c r="DF120" s="852"/>
      <c r="DG120" s="796">
        <v>3259749</v>
      </c>
      <c r="DH120" s="797"/>
      <c r="DI120" s="797"/>
      <c r="DJ120" s="797"/>
      <c r="DK120" s="797"/>
      <c r="DL120" s="797">
        <v>3075872</v>
      </c>
      <c r="DM120" s="797"/>
      <c r="DN120" s="797"/>
      <c r="DO120" s="797"/>
      <c r="DP120" s="797"/>
      <c r="DQ120" s="797">
        <v>2810233</v>
      </c>
      <c r="DR120" s="797"/>
      <c r="DS120" s="797"/>
      <c r="DT120" s="797"/>
      <c r="DU120" s="797"/>
      <c r="DV120" s="800">
        <v>47.7</v>
      </c>
      <c r="DW120" s="800"/>
      <c r="DX120" s="800"/>
      <c r="DY120" s="800"/>
      <c r="DZ120" s="801"/>
    </row>
    <row r="121" spans="1:130" s="48" customFormat="1" ht="26.25" customHeight="1" x14ac:dyDescent="0.25">
      <c r="A121" s="1010"/>
      <c r="B121" s="1006"/>
      <c r="C121" s="833" t="s">
        <v>141</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202</v>
      </c>
      <c r="AB121" s="805"/>
      <c r="AC121" s="805"/>
      <c r="AD121" s="805"/>
      <c r="AE121" s="806"/>
      <c r="AF121" s="807" t="s">
        <v>202</v>
      </c>
      <c r="AG121" s="805"/>
      <c r="AH121" s="805"/>
      <c r="AI121" s="805"/>
      <c r="AJ121" s="806"/>
      <c r="AK121" s="807" t="s">
        <v>202</v>
      </c>
      <c r="AL121" s="805"/>
      <c r="AM121" s="805"/>
      <c r="AN121" s="805"/>
      <c r="AO121" s="806"/>
      <c r="AP121" s="808" t="s">
        <v>202</v>
      </c>
      <c r="AQ121" s="809"/>
      <c r="AR121" s="809"/>
      <c r="AS121" s="809"/>
      <c r="AT121" s="810"/>
      <c r="AU121" s="975"/>
      <c r="AV121" s="976"/>
      <c r="AW121" s="976"/>
      <c r="AX121" s="976"/>
      <c r="AY121" s="977"/>
      <c r="AZ121" s="811" t="s">
        <v>397</v>
      </c>
      <c r="BA121" s="812"/>
      <c r="BB121" s="812"/>
      <c r="BC121" s="812"/>
      <c r="BD121" s="812"/>
      <c r="BE121" s="812"/>
      <c r="BF121" s="812"/>
      <c r="BG121" s="812"/>
      <c r="BH121" s="812"/>
      <c r="BI121" s="812"/>
      <c r="BJ121" s="812"/>
      <c r="BK121" s="812"/>
      <c r="BL121" s="812"/>
      <c r="BM121" s="812"/>
      <c r="BN121" s="812"/>
      <c r="BO121" s="812"/>
      <c r="BP121" s="813"/>
      <c r="BQ121" s="814">
        <v>233960</v>
      </c>
      <c r="BR121" s="815"/>
      <c r="BS121" s="815"/>
      <c r="BT121" s="815"/>
      <c r="BU121" s="815"/>
      <c r="BV121" s="815">
        <v>210721</v>
      </c>
      <c r="BW121" s="815"/>
      <c r="BX121" s="815"/>
      <c r="BY121" s="815"/>
      <c r="BZ121" s="815"/>
      <c r="CA121" s="815">
        <v>194318</v>
      </c>
      <c r="CB121" s="815"/>
      <c r="CC121" s="815"/>
      <c r="CD121" s="815"/>
      <c r="CE121" s="815"/>
      <c r="CF121" s="816">
        <v>3.3</v>
      </c>
      <c r="CG121" s="817"/>
      <c r="CH121" s="817"/>
      <c r="CI121" s="817"/>
      <c r="CJ121" s="817"/>
      <c r="CK121" s="983"/>
      <c r="CL121" s="984"/>
      <c r="CM121" s="984"/>
      <c r="CN121" s="984"/>
      <c r="CO121" s="985"/>
      <c r="CP121" s="853" t="s">
        <v>46</v>
      </c>
      <c r="CQ121" s="854"/>
      <c r="CR121" s="854"/>
      <c r="CS121" s="854"/>
      <c r="CT121" s="854"/>
      <c r="CU121" s="854"/>
      <c r="CV121" s="854"/>
      <c r="CW121" s="854"/>
      <c r="CX121" s="854"/>
      <c r="CY121" s="854"/>
      <c r="CZ121" s="854"/>
      <c r="DA121" s="854"/>
      <c r="DB121" s="854"/>
      <c r="DC121" s="854"/>
      <c r="DD121" s="854"/>
      <c r="DE121" s="854"/>
      <c r="DF121" s="855"/>
      <c r="DG121" s="814">
        <v>3233978</v>
      </c>
      <c r="DH121" s="815"/>
      <c r="DI121" s="815"/>
      <c r="DJ121" s="815"/>
      <c r="DK121" s="815"/>
      <c r="DL121" s="815">
        <v>2824298</v>
      </c>
      <c r="DM121" s="815"/>
      <c r="DN121" s="815"/>
      <c r="DO121" s="815"/>
      <c r="DP121" s="815"/>
      <c r="DQ121" s="815">
        <v>2458571</v>
      </c>
      <c r="DR121" s="815"/>
      <c r="DS121" s="815"/>
      <c r="DT121" s="815"/>
      <c r="DU121" s="815"/>
      <c r="DV121" s="818">
        <v>41.8</v>
      </c>
      <c r="DW121" s="818"/>
      <c r="DX121" s="818"/>
      <c r="DY121" s="818"/>
      <c r="DZ121" s="819"/>
    </row>
    <row r="122" spans="1:130" s="48" customFormat="1" ht="26.25" customHeight="1" x14ac:dyDescent="0.25">
      <c r="A122" s="1010"/>
      <c r="B122" s="1006"/>
      <c r="C122" s="811" t="s">
        <v>154</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202</v>
      </c>
      <c r="AB122" s="805"/>
      <c r="AC122" s="805"/>
      <c r="AD122" s="805"/>
      <c r="AE122" s="806"/>
      <c r="AF122" s="807" t="s">
        <v>202</v>
      </c>
      <c r="AG122" s="805"/>
      <c r="AH122" s="805"/>
      <c r="AI122" s="805"/>
      <c r="AJ122" s="806"/>
      <c r="AK122" s="807" t="s">
        <v>202</v>
      </c>
      <c r="AL122" s="805"/>
      <c r="AM122" s="805"/>
      <c r="AN122" s="805"/>
      <c r="AO122" s="806"/>
      <c r="AP122" s="808" t="s">
        <v>202</v>
      </c>
      <c r="AQ122" s="809"/>
      <c r="AR122" s="809"/>
      <c r="AS122" s="809"/>
      <c r="AT122" s="810"/>
      <c r="AU122" s="975"/>
      <c r="AV122" s="976"/>
      <c r="AW122" s="976"/>
      <c r="AX122" s="976"/>
      <c r="AY122" s="977"/>
      <c r="AZ122" s="836" t="s">
        <v>494</v>
      </c>
      <c r="BA122" s="820"/>
      <c r="BB122" s="820"/>
      <c r="BC122" s="820"/>
      <c r="BD122" s="820"/>
      <c r="BE122" s="820"/>
      <c r="BF122" s="820"/>
      <c r="BG122" s="820"/>
      <c r="BH122" s="820"/>
      <c r="BI122" s="820"/>
      <c r="BJ122" s="820"/>
      <c r="BK122" s="820"/>
      <c r="BL122" s="820"/>
      <c r="BM122" s="820"/>
      <c r="BN122" s="820"/>
      <c r="BO122" s="820"/>
      <c r="BP122" s="821"/>
      <c r="BQ122" s="837">
        <v>13496202</v>
      </c>
      <c r="BR122" s="838"/>
      <c r="BS122" s="838"/>
      <c r="BT122" s="838"/>
      <c r="BU122" s="838"/>
      <c r="BV122" s="838">
        <v>12250783</v>
      </c>
      <c r="BW122" s="838"/>
      <c r="BX122" s="838"/>
      <c r="BY122" s="838"/>
      <c r="BZ122" s="838"/>
      <c r="CA122" s="838">
        <v>11798315</v>
      </c>
      <c r="CB122" s="838"/>
      <c r="CC122" s="838"/>
      <c r="CD122" s="838"/>
      <c r="CE122" s="838"/>
      <c r="CF122" s="856">
        <v>200.4</v>
      </c>
      <c r="CG122" s="857"/>
      <c r="CH122" s="857"/>
      <c r="CI122" s="857"/>
      <c r="CJ122" s="857"/>
      <c r="CK122" s="983"/>
      <c r="CL122" s="984"/>
      <c r="CM122" s="984"/>
      <c r="CN122" s="984"/>
      <c r="CO122" s="985"/>
      <c r="CP122" s="853" t="s">
        <v>27</v>
      </c>
      <c r="CQ122" s="854"/>
      <c r="CR122" s="854"/>
      <c r="CS122" s="854"/>
      <c r="CT122" s="854"/>
      <c r="CU122" s="854"/>
      <c r="CV122" s="854"/>
      <c r="CW122" s="854"/>
      <c r="CX122" s="854"/>
      <c r="CY122" s="854"/>
      <c r="CZ122" s="854"/>
      <c r="DA122" s="854"/>
      <c r="DB122" s="854"/>
      <c r="DC122" s="854"/>
      <c r="DD122" s="854"/>
      <c r="DE122" s="854"/>
      <c r="DF122" s="855"/>
      <c r="DG122" s="814" t="s">
        <v>202</v>
      </c>
      <c r="DH122" s="815"/>
      <c r="DI122" s="815"/>
      <c r="DJ122" s="815"/>
      <c r="DK122" s="815"/>
      <c r="DL122" s="815" t="s">
        <v>202</v>
      </c>
      <c r="DM122" s="815"/>
      <c r="DN122" s="815"/>
      <c r="DO122" s="815"/>
      <c r="DP122" s="815"/>
      <c r="DQ122" s="815" t="s">
        <v>202</v>
      </c>
      <c r="DR122" s="815"/>
      <c r="DS122" s="815"/>
      <c r="DT122" s="815"/>
      <c r="DU122" s="815"/>
      <c r="DV122" s="818" t="s">
        <v>202</v>
      </c>
      <c r="DW122" s="818"/>
      <c r="DX122" s="818"/>
      <c r="DY122" s="818"/>
      <c r="DZ122" s="819"/>
    </row>
    <row r="123" spans="1:130" s="48" customFormat="1" ht="26.25" customHeight="1" x14ac:dyDescent="0.25">
      <c r="A123" s="1010"/>
      <c r="B123" s="1006"/>
      <c r="C123" s="811" t="s">
        <v>11</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t="s">
        <v>202</v>
      </c>
      <c r="AB123" s="805"/>
      <c r="AC123" s="805"/>
      <c r="AD123" s="805"/>
      <c r="AE123" s="806"/>
      <c r="AF123" s="807" t="s">
        <v>202</v>
      </c>
      <c r="AG123" s="805"/>
      <c r="AH123" s="805"/>
      <c r="AI123" s="805"/>
      <c r="AJ123" s="806"/>
      <c r="AK123" s="807" t="s">
        <v>202</v>
      </c>
      <c r="AL123" s="805"/>
      <c r="AM123" s="805"/>
      <c r="AN123" s="805"/>
      <c r="AO123" s="806"/>
      <c r="AP123" s="808" t="s">
        <v>202</v>
      </c>
      <c r="AQ123" s="809"/>
      <c r="AR123" s="809"/>
      <c r="AS123" s="809"/>
      <c r="AT123" s="810"/>
      <c r="AU123" s="978"/>
      <c r="AV123" s="979"/>
      <c r="AW123" s="979"/>
      <c r="AX123" s="979"/>
      <c r="AY123" s="979"/>
      <c r="AZ123" s="69" t="s">
        <v>279</v>
      </c>
      <c r="BA123" s="69"/>
      <c r="BB123" s="69"/>
      <c r="BC123" s="69"/>
      <c r="BD123" s="69"/>
      <c r="BE123" s="69"/>
      <c r="BF123" s="69"/>
      <c r="BG123" s="69"/>
      <c r="BH123" s="69"/>
      <c r="BI123" s="69"/>
      <c r="BJ123" s="69"/>
      <c r="BK123" s="69"/>
      <c r="BL123" s="69"/>
      <c r="BM123" s="69"/>
      <c r="BN123" s="69"/>
      <c r="BO123" s="825" t="s">
        <v>224</v>
      </c>
      <c r="BP123" s="839"/>
      <c r="BQ123" s="858">
        <v>17751882</v>
      </c>
      <c r="BR123" s="859"/>
      <c r="BS123" s="859"/>
      <c r="BT123" s="859"/>
      <c r="BU123" s="859"/>
      <c r="BV123" s="859">
        <v>16942666</v>
      </c>
      <c r="BW123" s="859"/>
      <c r="BX123" s="859"/>
      <c r="BY123" s="859"/>
      <c r="BZ123" s="859"/>
      <c r="CA123" s="859">
        <v>16731180</v>
      </c>
      <c r="CB123" s="859"/>
      <c r="CC123" s="859"/>
      <c r="CD123" s="859"/>
      <c r="CE123" s="859"/>
      <c r="CF123" s="840"/>
      <c r="CG123" s="841"/>
      <c r="CH123" s="841"/>
      <c r="CI123" s="841"/>
      <c r="CJ123" s="842"/>
      <c r="CK123" s="983"/>
      <c r="CL123" s="984"/>
      <c r="CM123" s="984"/>
      <c r="CN123" s="984"/>
      <c r="CO123" s="985"/>
      <c r="CP123" s="853" t="s">
        <v>228</v>
      </c>
      <c r="CQ123" s="854"/>
      <c r="CR123" s="854"/>
      <c r="CS123" s="854"/>
      <c r="CT123" s="854"/>
      <c r="CU123" s="854"/>
      <c r="CV123" s="854"/>
      <c r="CW123" s="854"/>
      <c r="CX123" s="854"/>
      <c r="CY123" s="854"/>
      <c r="CZ123" s="854"/>
      <c r="DA123" s="854"/>
      <c r="DB123" s="854"/>
      <c r="DC123" s="854"/>
      <c r="DD123" s="854"/>
      <c r="DE123" s="854"/>
      <c r="DF123" s="855"/>
      <c r="DG123" s="804" t="s">
        <v>202</v>
      </c>
      <c r="DH123" s="805"/>
      <c r="DI123" s="805"/>
      <c r="DJ123" s="805"/>
      <c r="DK123" s="806"/>
      <c r="DL123" s="807" t="s">
        <v>202</v>
      </c>
      <c r="DM123" s="805"/>
      <c r="DN123" s="805"/>
      <c r="DO123" s="805"/>
      <c r="DP123" s="806"/>
      <c r="DQ123" s="807" t="s">
        <v>202</v>
      </c>
      <c r="DR123" s="805"/>
      <c r="DS123" s="805"/>
      <c r="DT123" s="805"/>
      <c r="DU123" s="806"/>
      <c r="DV123" s="808" t="s">
        <v>202</v>
      </c>
      <c r="DW123" s="809"/>
      <c r="DX123" s="809"/>
      <c r="DY123" s="809"/>
      <c r="DZ123" s="810"/>
    </row>
    <row r="124" spans="1:130" s="48" customFormat="1" ht="26.25" customHeight="1" x14ac:dyDescent="0.25">
      <c r="A124" s="1010"/>
      <c r="B124" s="1006"/>
      <c r="C124" s="811" t="s">
        <v>345</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202</v>
      </c>
      <c r="AB124" s="805"/>
      <c r="AC124" s="805"/>
      <c r="AD124" s="805"/>
      <c r="AE124" s="806"/>
      <c r="AF124" s="807" t="s">
        <v>202</v>
      </c>
      <c r="AG124" s="805"/>
      <c r="AH124" s="805"/>
      <c r="AI124" s="805"/>
      <c r="AJ124" s="806"/>
      <c r="AK124" s="807" t="s">
        <v>202</v>
      </c>
      <c r="AL124" s="805"/>
      <c r="AM124" s="805"/>
      <c r="AN124" s="805"/>
      <c r="AO124" s="806"/>
      <c r="AP124" s="808" t="s">
        <v>202</v>
      </c>
      <c r="AQ124" s="809"/>
      <c r="AR124" s="809"/>
      <c r="AS124" s="809"/>
      <c r="AT124" s="810"/>
      <c r="AU124" s="860" t="s">
        <v>495</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81.599999999999994</v>
      </c>
      <c r="BR124" s="864"/>
      <c r="BS124" s="864"/>
      <c r="BT124" s="864"/>
      <c r="BU124" s="864"/>
      <c r="BV124" s="864">
        <v>75.2</v>
      </c>
      <c r="BW124" s="864"/>
      <c r="BX124" s="864"/>
      <c r="BY124" s="864"/>
      <c r="BZ124" s="864"/>
      <c r="CA124" s="864">
        <v>65.2</v>
      </c>
      <c r="CB124" s="864"/>
      <c r="CC124" s="864"/>
      <c r="CD124" s="864"/>
      <c r="CE124" s="864"/>
      <c r="CF124" s="865"/>
      <c r="CG124" s="866"/>
      <c r="CH124" s="866"/>
      <c r="CI124" s="866"/>
      <c r="CJ124" s="867"/>
      <c r="CK124" s="986"/>
      <c r="CL124" s="986"/>
      <c r="CM124" s="986"/>
      <c r="CN124" s="986"/>
      <c r="CO124" s="987"/>
      <c r="CP124" s="853" t="s">
        <v>496</v>
      </c>
      <c r="CQ124" s="854"/>
      <c r="CR124" s="854"/>
      <c r="CS124" s="854"/>
      <c r="CT124" s="854"/>
      <c r="CU124" s="854"/>
      <c r="CV124" s="854"/>
      <c r="CW124" s="854"/>
      <c r="CX124" s="854"/>
      <c r="CY124" s="854"/>
      <c r="CZ124" s="854"/>
      <c r="DA124" s="854"/>
      <c r="DB124" s="854"/>
      <c r="DC124" s="854"/>
      <c r="DD124" s="854"/>
      <c r="DE124" s="854"/>
      <c r="DF124" s="855"/>
      <c r="DG124" s="843" t="s">
        <v>202</v>
      </c>
      <c r="DH124" s="844"/>
      <c r="DI124" s="844"/>
      <c r="DJ124" s="844"/>
      <c r="DK124" s="845"/>
      <c r="DL124" s="846" t="s">
        <v>202</v>
      </c>
      <c r="DM124" s="844"/>
      <c r="DN124" s="844"/>
      <c r="DO124" s="844"/>
      <c r="DP124" s="845"/>
      <c r="DQ124" s="846" t="s">
        <v>202</v>
      </c>
      <c r="DR124" s="844"/>
      <c r="DS124" s="844"/>
      <c r="DT124" s="844"/>
      <c r="DU124" s="845"/>
      <c r="DV124" s="847" t="s">
        <v>202</v>
      </c>
      <c r="DW124" s="848"/>
      <c r="DX124" s="848"/>
      <c r="DY124" s="848"/>
      <c r="DZ124" s="849"/>
    </row>
    <row r="125" spans="1:130" s="48" customFormat="1" ht="26.25" customHeight="1" x14ac:dyDescent="0.25">
      <c r="A125" s="1010"/>
      <c r="B125" s="1006"/>
      <c r="C125" s="811" t="s">
        <v>491</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202</v>
      </c>
      <c r="AB125" s="805"/>
      <c r="AC125" s="805"/>
      <c r="AD125" s="805"/>
      <c r="AE125" s="806"/>
      <c r="AF125" s="807" t="s">
        <v>202</v>
      </c>
      <c r="AG125" s="805"/>
      <c r="AH125" s="805"/>
      <c r="AI125" s="805"/>
      <c r="AJ125" s="806"/>
      <c r="AK125" s="807" t="s">
        <v>202</v>
      </c>
      <c r="AL125" s="805"/>
      <c r="AM125" s="805"/>
      <c r="AN125" s="805"/>
      <c r="AO125" s="806"/>
      <c r="AP125" s="808" t="s">
        <v>202</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499</v>
      </c>
      <c r="CL125" s="981"/>
      <c r="CM125" s="981"/>
      <c r="CN125" s="981"/>
      <c r="CO125" s="982"/>
      <c r="CP125" s="795" t="s">
        <v>144</v>
      </c>
      <c r="CQ125" s="786"/>
      <c r="CR125" s="786"/>
      <c r="CS125" s="786"/>
      <c r="CT125" s="786"/>
      <c r="CU125" s="786"/>
      <c r="CV125" s="786"/>
      <c r="CW125" s="786"/>
      <c r="CX125" s="786"/>
      <c r="CY125" s="786"/>
      <c r="CZ125" s="786"/>
      <c r="DA125" s="786"/>
      <c r="DB125" s="786"/>
      <c r="DC125" s="786"/>
      <c r="DD125" s="786"/>
      <c r="DE125" s="786"/>
      <c r="DF125" s="787"/>
      <c r="DG125" s="796" t="s">
        <v>202</v>
      </c>
      <c r="DH125" s="797"/>
      <c r="DI125" s="797"/>
      <c r="DJ125" s="797"/>
      <c r="DK125" s="797"/>
      <c r="DL125" s="797" t="s">
        <v>202</v>
      </c>
      <c r="DM125" s="797"/>
      <c r="DN125" s="797"/>
      <c r="DO125" s="797"/>
      <c r="DP125" s="797"/>
      <c r="DQ125" s="797" t="s">
        <v>202</v>
      </c>
      <c r="DR125" s="797"/>
      <c r="DS125" s="797"/>
      <c r="DT125" s="797"/>
      <c r="DU125" s="797"/>
      <c r="DV125" s="800" t="s">
        <v>202</v>
      </c>
      <c r="DW125" s="800"/>
      <c r="DX125" s="800"/>
      <c r="DY125" s="800"/>
      <c r="DZ125" s="801"/>
    </row>
    <row r="126" spans="1:130" s="48" customFormat="1" ht="26.25" customHeight="1" x14ac:dyDescent="0.25">
      <c r="A126" s="1010"/>
      <c r="B126" s="1006"/>
      <c r="C126" s="811" t="s">
        <v>492</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202</v>
      </c>
      <c r="AB126" s="805"/>
      <c r="AC126" s="805"/>
      <c r="AD126" s="805"/>
      <c r="AE126" s="806"/>
      <c r="AF126" s="807" t="s">
        <v>202</v>
      </c>
      <c r="AG126" s="805"/>
      <c r="AH126" s="805"/>
      <c r="AI126" s="805"/>
      <c r="AJ126" s="806"/>
      <c r="AK126" s="807" t="s">
        <v>202</v>
      </c>
      <c r="AL126" s="805"/>
      <c r="AM126" s="805"/>
      <c r="AN126" s="805"/>
      <c r="AO126" s="806"/>
      <c r="AP126" s="808" t="s">
        <v>202</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427</v>
      </c>
      <c r="CQ126" s="812"/>
      <c r="CR126" s="812"/>
      <c r="CS126" s="812"/>
      <c r="CT126" s="812"/>
      <c r="CU126" s="812"/>
      <c r="CV126" s="812"/>
      <c r="CW126" s="812"/>
      <c r="CX126" s="812"/>
      <c r="CY126" s="812"/>
      <c r="CZ126" s="812"/>
      <c r="DA126" s="812"/>
      <c r="DB126" s="812"/>
      <c r="DC126" s="812"/>
      <c r="DD126" s="812"/>
      <c r="DE126" s="812"/>
      <c r="DF126" s="813"/>
      <c r="DG126" s="814" t="s">
        <v>202</v>
      </c>
      <c r="DH126" s="815"/>
      <c r="DI126" s="815"/>
      <c r="DJ126" s="815"/>
      <c r="DK126" s="815"/>
      <c r="DL126" s="815" t="s">
        <v>202</v>
      </c>
      <c r="DM126" s="815"/>
      <c r="DN126" s="815"/>
      <c r="DO126" s="815"/>
      <c r="DP126" s="815"/>
      <c r="DQ126" s="815" t="s">
        <v>202</v>
      </c>
      <c r="DR126" s="815"/>
      <c r="DS126" s="815"/>
      <c r="DT126" s="815"/>
      <c r="DU126" s="815"/>
      <c r="DV126" s="818" t="s">
        <v>202</v>
      </c>
      <c r="DW126" s="818"/>
      <c r="DX126" s="818"/>
      <c r="DY126" s="818"/>
      <c r="DZ126" s="819"/>
    </row>
    <row r="127" spans="1:130" s="48" customFormat="1" ht="26.25" customHeight="1" x14ac:dyDescent="0.25">
      <c r="A127" s="1011"/>
      <c r="B127" s="1008"/>
      <c r="C127" s="836" t="s">
        <v>82</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t="s">
        <v>202</v>
      </c>
      <c r="AB127" s="805"/>
      <c r="AC127" s="805"/>
      <c r="AD127" s="805"/>
      <c r="AE127" s="806"/>
      <c r="AF127" s="807" t="s">
        <v>202</v>
      </c>
      <c r="AG127" s="805"/>
      <c r="AH127" s="805"/>
      <c r="AI127" s="805"/>
      <c r="AJ127" s="806"/>
      <c r="AK127" s="807" t="s">
        <v>202</v>
      </c>
      <c r="AL127" s="805"/>
      <c r="AM127" s="805"/>
      <c r="AN127" s="805"/>
      <c r="AO127" s="806"/>
      <c r="AP127" s="808" t="s">
        <v>202</v>
      </c>
      <c r="AQ127" s="809"/>
      <c r="AR127" s="809"/>
      <c r="AS127" s="809"/>
      <c r="AT127" s="810"/>
      <c r="AU127" s="56"/>
      <c r="AV127" s="56"/>
      <c r="AW127" s="56"/>
      <c r="AX127" s="868" t="s">
        <v>500</v>
      </c>
      <c r="AY127" s="869"/>
      <c r="AZ127" s="869"/>
      <c r="BA127" s="869"/>
      <c r="BB127" s="869"/>
      <c r="BC127" s="869"/>
      <c r="BD127" s="869"/>
      <c r="BE127" s="870"/>
      <c r="BF127" s="871" t="s">
        <v>451</v>
      </c>
      <c r="BG127" s="869"/>
      <c r="BH127" s="869"/>
      <c r="BI127" s="869"/>
      <c r="BJ127" s="869"/>
      <c r="BK127" s="869"/>
      <c r="BL127" s="870"/>
      <c r="BM127" s="871" t="s">
        <v>428</v>
      </c>
      <c r="BN127" s="869"/>
      <c r="BO127" s="869"/>
      <c r="BP127" s="869"/>
      <c r="BQ127" s="869"/>
      <c r="BR127" s="869"/>
      <c r="BS127" s="870"/>
      <c r="BT127" s="871" t="s">
        <v>417</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455</v>
      </c>
      <c r="CQ127" s="812"/>
      <c r="CR127" s="812"/>
      <c r="CS127" s="812"/>
      <c r="CT127" s="812"/>
      <c r="CU127" s="812"/>
      <c r="CV127" s="812"/>
      <c r="CW127" s="812"/>
      <c r="CX127" s="812"/>
      <c r="CY127" s="812"/>
      <c r="CZ127" s="812"/>
      <c r="DA127" s="812"/>
      <c r="DB127" s="812"/>
      <c r="DC127" s="812"/>
      <c r="DD127" s="812"/>
      <c r="DE127" s="812"/>
      <c r="DF127" s="813"/>
      <c r="DG127" s="814" t="s">
        <v>202</v>
      </c>
      <c r="DH127" s="815"/>
      <c r="DI127" s="815"/>
      <c r="DJ127" s="815"/>
      <c r="DK127" s="815"/>
      <c r="DL127" s="815" t="s">
        <v>202</v>
      </c>
      <c r="DM127" s="815"/>
      <c r="DN127" s="815"/>
      <c r="DO127" s="815"/>
      <c r="DP127" s="815"/>
      <c r="DQ127" s="815" t="s">
        <v>202</v>
      </c>
      <c r="DR127" s="815"/>
      <c r="DS127" s="815"/>
      <c r="DT127" s="815"/>
      <c r="DU127" s="815"/>
      <c r="DV127" s="818" t="s">
        <v>202</v>
      </c>
      <c r="DW127" s="818"/>
      <c r="DX127" s="818"/>
      <c r="DY127" s="818"/>
      <c r="DZ127" s="819"/>
    </row>
    <row r="128" spans="1:130" s="48" customFormat="1" ht="26.25" customHeight="1" x14ac:dyDescent="0.25">
      <c r="A128" s="873" t="s">
        <v>501</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7</v>
      </c>
      <c r="X128" s="875"/>
      <c r="Y128" s="875"/>
      <c r="Z128" s="876"/>
      <c r="AA128" s="788">
        <v>49695</v>
      </c>
      <c r="AB128" s="789"/>
      <c r="AC128" s="789"/>
      <c r="AD128" s="789"/>
      <c r="AE128" s="790"/>
      <c r="AF128" s="791">
        <v>42028</v>
      </c>
      <c r="AG128" s="789"/>
      <c r="AH128" s="789"/>
      <c r="AI128" s="789"/>
      <c r="AJ128" s="790"/>
      <c r="AK128" s="791">
        <v>30420</v>
      </c>
      <c r="AL128" s="789"/>
      <c r="AM128" s="789"/>
      <c r="AN128" s="789"/>
      <c r="AO128" s="790"/>
      <c r="AP128" s="877"/>
      <c r="AQ128" s="878"/>
      <c r="AR128" s="878"/>
      <c r="AS128" s="878"/>
      <c r="AT128" s="879"/>
      <c r="AU128" s="56"/>
      <c r="AV128" s="56"/>
      <c r="AW128" s="56"/>
      <c r="AX128" s="785" t="s">
        <v>312</v>
      </c>
      <c r="AY128" s="786"/>
      <c r="AZ128" s="786"/>
      <c r="BA128" s="786"/>
      <c r="BB128" s="786"/>
      <c r="BC128" s="786"/>
      <c r="BD128" s="786"/>
      <c r="BE128" s="787"/>
      <c r="BF128" s="880" t="s">
        <v>202</v>
      </c>
      <c r="BG128" s="881"/>
      <c r="BH128" s="881"/>
      <c r="BI128" s="881"/>
      <c r="BJ128" s="881"/>
      <c r="BK128" s="881"/>
      <c r="BL128" s="882"/>
      <c r="BM128" s="880">
        <v>13.84</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409</v>
      </c>
      <c r="CQ128" s="679"/>
      <c r="CR128" s="679"/>
      <c r="CS128" s="679"/>
      <c r="CT128" s="679"/>
      <c r="CU128" s="679"/>
      <c r="CV128" s="679"/>
      <c r="CW128" s="679"/>
      <c r="CX128" s="679"/>
      <c r="CY128" s="679"/>
      <c r="CZ128" s="679"/>
      <c r="DA128" s="679"/>
      <c r="DB128" s="679"/>
      <c r="DC128" s="679"/>
      <c r="DD128" s="679"/>
      <c r="DE128" s="679"/>
      <c r="DF128" s="885"/>
      <c r="DG128" s="886">
        <v>106200</v>
      </c>
      <c r="DH128" s="887"/>
      <c r="DI128" s="887"/>
      <c r="DJ128" s="887"/>
      <c r="DK128" s="887"/>
      <c r="DL128" s="887">
        <v>106200</v>
      </c>
      <c r="DM128" s="887"/>
      <c r="DN128" s="887"/>
      <c r="DO128" s="887"/>
      <c r="DP128" s="887"/>
      <c r="DQ128" s="887">
        <v>95076</v>
      </c>
      <c r="DR128" s="887"/>
      <c r="DS128" s="887"/>
      <c r="DT128" s="887"/>
      <c r="DU128" s="887"/>
      <c r="DV128" s="888">
        <v>1.6</v>
      </c>
      <c r="DW128" s="888"/>
      <c r="DX128" s="888"/>
      <c r="DY128" s="888"/>
      <c r="DZ128" s="889"/>
    </row>
    <row r="129" spans="1:131" s="48" customFormat="1" ht="26.25" customHeight="1" x14ac:dyDescent="0.25">
      <c r="A129" s="802" t="s">
        <v>176</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240</v>
      </c>
      <c r="X129" s="891"/>
      <c r="Y129" s="891"/>
      <c r="Z129" s="892"/>
      <c r="AA129" s="804">
        <v>8102513</v>
      </c>
      <c r="AB129" s="805"/>
      <c r="AC129" s="805"/>
      <c r="AD129" s="805"/>
      <c r="AE129" s="806"/>
      <c r="AF129" s="807">
        <v>7749343</v>
      </c>
      <c r="AG129" s="805"/>
      <c r="AH129" s="805"/>
      <c r="AI129" s="805"/>
      <c r="AJ129" s="806"/>
      <c r="AK129" s="807">
        <v>7667401</v>
      </c>
      <c r="AL129" s="805"/>
      <c r="AM129" s="805"/>
      <c r="AN129" s="805"/>
      <c r="AO129" s="806"/>
      <c r="AP129" s="893"/>
      <c r="AQ129" s="894"/>
      <c r="AR129" s="894"/>
      <c r="AS129" s="894"/>
      <c r="AT129" s="895"/>
      <c r="AU129" s="67"/>
      <c r="AV129" s="67"/>
      <c r="AW129" s="67"/>
      <c r="AX129" s="896" t="s">
        <v>121</v>
      </c>
      <c r="AY129" s="812"/>
      <c r="AZ129" s="812"/>
      <c r="BA129" s="812"/>
      <c r="BB129" s="812"/>
      <c r="BC129" s="812"/>
      <c r="BD129" s="812"/>
      <c r="BE129" s="813"/>
      <c r="BF129" s="897" t="s">
        <v>202</v>
      </c>
      <c r="BG129" s="898"/>
      <c r="BH129" s="898"/>
      <c r="BI129" s="898"/>
      <c r="BJ129" s="898"/>
      <c r="BK129" s="898"/>
      <c r="BL129" s="899"/>
      <c r="BM129" s="897">
        <v>18.84</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5">
      <c r="A130" s="802"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503</v>
      </c>
      <c r="X130" s="891"/>
      <c r="Y130" s="891"/>
      <c r="Z130" s="892"/>
      <c r="AA130" s="804">
        <v>1942336</v>
      </c>
      <c r="AB130" s="805"/>
      <c r="AC130" s="805"/>
      <c r="AD130" s="805"/>
      <c r="AE130" s="806"/>
      <c r="AF130" s="807">
        <v>2005706</v>
      </c>
      <c r="AG130" s="805"/>
      <c r="AH130" s="805"/>
      <c r="AI130" s="805"/>
      <c r="AJ130" s="806"/>
      <c r="AK130" s="807">
        <v>1781005</v>
      </c>
      <c r="AL130" s="805"/>
      <c r="AM130" s="805"/>
      <c r="AN130" s="805"/>
      <c r="AO130" s="806"/>
      <c r="AP130" s="893"/>
      <c r="AQ130" s="894"/>
      <c r="AR130" s="894"/>
      <c r="AS130" s="894"/>
      <c r="AT130" s="895"/>
      <c r="AU130" s="67"/>
      <c r="AV130" s="67"/>
      <c r="AW130" s="67"/>
      <c r="AX130" s="896" t="s">
        <v>441</v>
      </c>
      <c r="AY130" s="812"/>
      <c r="AZ130" s="812"/>
      <c r="BA130" s="812"/>
      <c r="BB130" s="812"/>
      <c r="BC130" s="812"/>
      <c r="BD130" s="812"/>
      <c r="BE130" s="813"/>
      <c r="BF130" s="901">
        <v>12.7</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5">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178</v>
      </c>
      <c r="X131" s="908"/>
      <c r="Y131" s="908"/>
      <c r="Z131" s="909"/>
      <c r="AA131" s="843">
        <v>6160177</v>
      </c>
      <c r="AB131" s="844"/>
      <c r="AC131" s="844"/>
      <c r="AD131" s="844"/>
      <c r="AE131" s="845"/>
      <c r="AF131" s="846">
        <v>5743637</v>
      </c>
      <c r="AG131" s="844"/>
      <c r="AH131" s="844"/>
      <c r="AI131" s="844"/>
      <c r="AJ131" s="845"/>
      <c r="AK131" s="846">
        <v>5886396</v>
      </c>
      <c r="AL131" s="844"/>
      <c r="AM131" s="844"/>
      <c r="AN131" s="844"/>
      <c r="AO131" s="845"/>
      <c r="AP131" s="910"/>
      <c r="AQ131" s="911"/>
      <c r="AR131" s="911"/>
      <c r="AS131" s="911"/>
      <c r="AT131" s="912"/>
      <c r="AU131" s="67"/>
      <c r="AV131" s="67"/>
      <c r="AW131" s="67"/>
      <c r="AX131" s="913" t="s">
        <v>65</v>
      </c>
      <c r="AY131" s="679"/>
      <c r="AZ131" s="679"/>
      <c r="BA131" s="679"/>
      <c r="BB131" s="679"/>
      <c r="BC131" s="679"/>
      <c r="BD131" s="679"/>
      <c r="BE131" s="885"/>
      <c r="BF131" s="914">
        <v>65.2</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5">
      <c r="A132" s="993" t="s">
        <v>29</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504</v>
      </c>
      <c r="W132" s="920"/>
      <c r="X132" s="920"/>
      <c r="Y132" s="920"/>
      <c r="Z132" s="921"/>
      <c r="AA132" s="922">
        <v>12.28263409</v>
      </c>
      <c r="AB132" s="923"/>
      <c r="AC132" s="923"/>
      <c r="AD132" s="923"/>
      <c r="AE132" s="924"/>
      <c r="AF132" s="925">
        <v>12.58735536</v>
      </c>
      <c r="AG132" s="923"/>
      <c r="AH132" s="923"/>
      <c r="AI132" s="923"/>
      <c r="AJ132" s="924"/>
      <c r="AK132" s="925">
        <v>13.42458102</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5">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90</v>
      </c>
      <c r="W133" s="927"/>
      <c r="X133" s="927"/>
      <c r="Y133" s="927"/>
      <c r="Z133" s="928"/>
      <c r="AA133" s="929">
        <v>12.8</v>
      </c>
      <c r="AB133" s="930"/>
      <c r="AC133" s="930"/>
      <c r="AD133" s="930"/>
      <c r="AE133" s="931"/>
      <c r="AF133" s="929">
        <v>12.6</v>
      </c>
      <c r="AG133" s="930"/>
      <c r="AH133" s="930"/>
      <c r="AI133" s="930"/>
      <c r="AJ133" s="931"/>
      <c r="AK133" s="929">
        <v>12.7</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2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4GhRKSBSEoRQ9CxwpjHDrA/tmloNYFSSbiGvw2BUhI3V19ASAJ20LC1tm6fT5g+vSDRBM3W8RZ22fsS7Cgwizw==" saltValue="FabCE3B+5yDP8/Ty916Nk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5"/>
  <cols>
    <col min="1" max="120" width="2.73046875" style="77" customWidth="1"/>
    <col min="121" max="121" width="0" style="78" hidden="1" customWidth="1"/>
    <col min="122" max="122" width="9" style="78" hidden="1" customWidth="1"/>
    <col min="123" max="16384" width="9" style="78" hidden="1"/>
  </cols>
  <sheetData>
    <row r="1" spans="1:120" ht="12.75"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78"/>
    </row>
    <row r="17" spans="119:120" ht="12.75" x14ac:dyDescent="0.25">
      <c r="DP17" s="78"/>
    </row>
    <row r="18" spans="119:120" ht="12.75" x14ac:dyDescent="0.25"/>
    <row r="19" spans="119:120" ht="12.75" x14ac:dyDescent="0.25"/>
    <row r="20" spans="119:120" ht="12.75" x14ac:dyDescent="0.25">
      <c r="DO20" s="78"/>
      <c r="DP20" s="78"/>
    </row>
    <row r="21" spans="119:120" ht="12.75" x14ac:dyDescent="0.25">
      <c r="DP21" s="78"/>
    </row>
    <row r="22" spans="119:120" ht="12.75" x14ac:dyDescent="0.25"/>
    <row r="23" spans="119:120" ht="12.75" x14ac:dyDescent="0.25">
      <c r="DO23" s="78"/>
      <c r="DP23" s="78"/>
    </row>
    <row r="24" spans="119:120" ht="12.75" x14ac:dyDescent="0.25">
      <c r="DP24" s="78"/>
    </row>
    <row r="25" spans="119:120" ht="12.75" x14ac:dyDescent="0.25">
      <c r="DP25" s="78"/>
    </row>
    <row r="26" spans="119:120" ht="12.75" x14ac:dyDescent="0.25">
      <c r="DO26" s="78"/>
      <c r="DP26" s="78"/>
    </row>
    <row r="27" spans="119:120" ht="12.75" x14ac:dyDescent="0.25"/>
    <row r="28" spans="119:120" ht="12.75" x14ac:dyDescent="0.25">
      <c r="DO28" s="78"/>
      <c r="DP28" s="78"/>
    </row>
    <row r="29" spans="119:120" ht="12.75" x14ac:dyDescent="0.25">
      <c r="DP29" s="78"/>
    </row>
    <row r="30" spans="119:120" ht="12.75" x14ac:dyDescent="0.25"/>
    <row r="31" spans="119:120" ht="12.75" x14ac:dyDescent="0.25">
      <c r="DO31" s="78"/>
      <c r="DP31" s="78"/>
    </row>
    <row r="32" spans="119:120" ht="12.75" x14ac:dyDescent="0.25"/>
    <row r="33" spans="98:120" ht="12.75" x14ac:dyDescent="0.25">
      <c r="DO33" s="78"/>
      <c r="DP33" s="78"/>
    </row>
    <row r="34" spans="98:120" ht="12.75" x14ac:dyDescent="0.25">
      <c r="DM34" s="78"/>
    </row>
    <row r="35" spans="98:120" ht="12.75" x14ac:dyDescent="0.25">
      <c r="CT35" s="78"/>
      <c r="CU35" s="78"/>
      <c r="CV35" s="78"/>
      <c r="CY35" s="78"/>
      <c r="CZ35" s="78"/>
      <c r="DA35" s="78"/>
      <c r="DD35" s="78"/>
      <c r="DE35" s="78"/>
      <c r="DF35" s="78"/>
      <c r="DI35" s="78"/>
      <c r="DJ35" s="78"/>
      <c r="DK35" s="78"/>
      <c r="DM35" s="78"/>
      <c r="DN35" s="78"/>
      <c r="DO35" s="78"/>
      <c r="DP35" s="78"/>
    </row>
    <row r="36" spans="98:120" ht="12.75" x14ac:dyDescent="0.25"/>
    <row r="37" spans="98:120" ht="12.75" x14ac:dyDescent="0.25">
      <c r="CW37" s="78"/>
      <c r="DB37" s="78"/>
      <c r="DG37" s="78"/>
      <c r="DL37" s="78"/>
      <c r="DP37" s="78"/>
    </row>
    <row r="38" spans="98:120" ht="12.75" x14ac:dyDescent="0.25">
      <c r="CT38" s="78"/>
      <c r="CU38" s="78"/>
      <c r="CV38" s="78"/>
      <c r="CW38" s="78"/>
      <c r="CY38" s="78"/>
      <c r="CZ38" s="78"/>
      <c r="DA38" s="78"/>
      <c r="DB38" s="78"/>
      <c r="DD38" s="78"/>
      <c r="DE38" s="78"/>
      <c r="DF38" s="78"/>
      <c r="DG38" s="78"/>
      <c r="DI38" s="78"/>
      <c r="DJ38" s="78"/>
      <c r="DK38" s="78"/>
      <c r="DL38" s="78"/>
      <c r="DN38" s="78"/>
      <c r="DO38" s="78"/>
      <c r="DP38" s="78"/>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78"/>
      <c r="DO49" s="78"/>
      <c r="DP49" s="78"/>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78"/>
      <c r="CS63" s="78"/>
      <c r="CX63" s="78"/>
      <c r="DC63" s="78"/>
      <c r="DH63" s="78"/>
    </row>
    <row r="64" spans="22:120" ht="12.75" x14ac:dyDescent="0.25">
      <c r="V64" s="78"/>
    </row>
    <row r="65" spans="15:120" ht="12.75" x14ac:dyDescent="0.2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2.75" x14ac:dyDescent="0.25">
      <c r="Q66" s="78"/>
      <c r="S66" s="78"/>
      <c r="U66" s="78"/>
      <c r="DM66" s="78"/>
    </row>
    <row r="67" spans="15:120" ht="12.75" x14ac:dyDescent="0.25">
      <c r="O67" s="78"/>
      <c r="P67" s="78"/>
      <c r="R67" s="78"/>
      <c r="T67" s="78"/>
      <c r="Y67" s="78"/>
      <c r="CT67" s="78"/>
      <c r="CV67" s="78"/>
      <c r="CW67" s="78"/>
      <c r="CY67" s="78"/>
      <c r="DA67" s="78"/>
      <c r="DB67" s="78"/>
      <c r="DD67" s="78"/>
      <c r="DF67" s="78"/>
      <c r="DG67" s="78"/>
      <c r="DI67" s="78"/>
      <c r="DK67" s="78"/>
      <c r="DL67" s="78"/>
      <c r="DN67" s="78"/>
      <c r="DO67" s="78"/>
      <c r="DP67" s="78"/>
    </row>
    <row r="68" spans="15:120" ht="12.75" x14ac:dyDescent="0.25"/>
    <row r="69" spans="15:120" ht="12.75" x14ac:dyDescent="0.25"/>
    <row r="70" spans="15:120" ht="12.75" x14ac:dyDescent="0.25"/>
    <row r="71" spans="15:120" ht="12.75" x14ac:dyDescent="0.25"/>
    <row r="72" spans="15:120" ht="12.75" x14ac:dyDescent="0.25">
      <c r="DP72" s="78"/>
    </row>
    <row r="73" spans="15:120" ht="12.75" x14ac:dyDescent="0.25">
      <c r="DP73" s="78"/>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78"/>
      <c r="CX96" s="78"/>
      <c r="DC96" s="78"/>
      <c r="DH96" s="78"/>
    </row>
    <row r="97" spans="24:120" ht="12.75" x14ac:dyDescent="0.25">
      <c r="CS97" s="78"/>
      <c r="CX97" s="78"/>
      <c r="DC97" s="78"/>
      <c r="DH97" s="78"/>
      <c r="DP97" s="77" t="s">
        <v>104</v>
      </c>
    </row>
    <row r="98" spans="24:120" ht="12.75" hidden="1" x14ac:dyDescent="0.25">
      <c r="CS98" s="78"/>
      <c r="CX98" s="78"/>
      <c r="DC98" s="78"/>
      <c r="DH98" s="78"/>
    </row>
    <row r="99" spans="24:120" ht="12.75" hidden="1" x14ac:dyDescent="0.25">
      <c r="CS99" s="78"/>
      <c r="CX99" s="78"/>
      <c r="DC99" s="78"/>
      <c r="DH99" s="78"/>
    </row>
    <row r="101" spans="24:120" ht="12" hidden="1" customHeight="1" x14ac:dyDescent="0.2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5">
      <c r="CU102" s="78"/>
      <c r="CZ102" s="78"/>
      <c r="DE102" s="78"/>
      <c r="DJ102" s="78"/>
      <c r="DM102" s="78"/>
    </row>
    <row r="103" spans="24:120" ht="12.75" hidden="1" x14ac:dyDescent="0.25">
      <c r="CT103" s="78"/>
      <c r="CV103" s="78"/>
      <c r="CW103" s="78"/>
      <c r="CY103" s="78"/>
      <c r="DA103" s="78"/>
      <c r="DB103" s="78"/>
      <c r="DD103" s="78"/>
      <c r="DF103" s="78"/>
      <c r="DG103" s="78"/>
      <c r="DI103" s="78"/>
      <c r="DK103" s="78"/>
      <c r="DL103" s="78"/>
      <c r="DM103" s="78"/>
      <c r="DN103" s="78"/>
      <c r="DO103" s="78"/>
      <c r="DP103" s="78"/>
    </row>
    <row r="104" spans="24:120" ht="12.75" hidden="1" x14ac:dyDescent="0.25">
      <c r="CV104" s="78"/>
      <c r="CW104" s="78"/>
      <c r="DA104" s="78"/>
      <c r="DB104" s="78"/>
      <c r="DF104" s="78"/>
      <c r="DG104" s="78"/>
      <c r="DK104" s="78"/>
      <c r="DL104" s="78"/>
      <c r="DN104" s="78"/>
      <c r="DO104" s="78"/>
      <c r="DP104" s="78"/>
    </row>
    <row r="105" spans="24:120" ht="12.75" hidden="1" customHeight="1" x14ac:dyDescent="0.25"/>
  </sheetData>
  <sheetProtection algorithmName="SHA-512" hashValue="8PgENfM5juBR/EYmJNXDqm1YhYW5Kue6rwLNYh4eEjHSGAwk5ScGCZuG/qYdyNy9ehRjueVNJE045pqzXn5V2g==" saltValue="yLocZjx4su7HEJdop6KZy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5"/>
  <cols>
    <col min="1" max="116" width="2.59765625" style="77" customWidth="1"/>
    <col min="117" max="117" width="9" style="78" hidden="1" customWidth="1"/>
    <col min="118" max="16384" width="9" style="78" hidden="1"/>
  </cols>
  <sheetData>
    <row r="1" spans="2:116"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5"/>
    <row r="3" spans="2:116" ht="13.5" customHeight="1" x14ac:dyDescent="0.25"/>
    <row r="4" spans="2:116" ht="13.5" customHeight="1" x14ac:dyDescent="0.2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5"/>
    <row r="7" spans="2:116" ht="13.5" customHeight="1" x14ac:dyDescent="0.25"/>
    <row r="8" spans="2:116" ht="13.5" customHeight="1" x14ac:dyDescent="0.25"/>
    <row r="9" spans="2:116" ht="13.5" customHeight="1" x14ac:dyDescent="0.25"/>
    <row r="10" spans="2:116" ht="13.5" customHeight="1" x14ac:dyDescent="0.25"/>
    <row r="11" spans="2:116" ht="13.5" customHeight="1" x14ac:dyDescent="0.25"/>
    <row r="12" spans="2:116" ht="13.5" customHeight="1" x14ac:dyDescent="0.25"/>
    <row r="13" spans="2:116" ht="13.5" customHeight="1" x14ac:dyDescent="0.25"/>
    <row r="14" spans="2:116" ht="13.5" customHeight="1" x14ac:dyDescent="0.25"/>
    <row r="15" spans="2:116" ht="13.5" customHeight="1" x14ac:dyDescent="0.25"/>
    <row r="16" spans="2:116" ht="13.5" customHeight="1" x14ac:dyDescent="0.25"/>
    <row r="17" spans="9:116" ht="13.5" customHeight="1" x14ac:dyDescent="0.25"/>
    <row r="18" spans="9:116" ht="13.5" customHeight="1" x14ac:dyDescent="0.2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5"/>
    <row r="20" spans="9:116" ht="13.5" customHeight="1" x14ac:dyDescent="0.25"/>
    <row r="21" spans="9:116" ht="13.5" customHeight="1" x14ac:dyDescent="0.25">
      <c r="DL21" s="78"/>
    </row>
    <row r="22" spans="9:116" ht="13.5" customHeight="1" x14ac:dyDescent="0.25">
      <c r="DI22" s="78"/>
      <c r="DJ22" s="78"/>
      <c r="DK22" s="78"/>
      <c r="DL22" s="78"/>
    </row>
    <row r="23" spans="9:116" ht="13.5" customHeight="1" x14ac:dyDescent="0.25">
      <c r="CY23" s="78"/>
      <c r="CZ23" s="78"/>
      <c r="DA23" s="78"/>
      <c r="DB23" s="78"/>
      <c r="DC23" s="78"/>
      <c r="DD23" s="78"/>
      <c r="DE23" s="78"/>
      <c r="DF23" s="78"/>
      <c r="DG23" s="78"/>
      <c r="DH23" s="78"/>
      <c r="DI23" s="78"/>
      <c r="DJ23" s="78"/>
      <c r="DK23" s="78"/>
      <c r="DL23" s="78"/>
    </row>
    <row r="24" spans="9:116" ht="13.5" customHeight="1" x14ac:dyDescent="0.25"/>
    <row r="25" spans="9:116" ht="13.5" customHeight="1" x14ac:dyDescent="0.25"/>
    <row r="26" spans="9:116" ht="13.5" customHeight="1" x14ac:dyDescent="0.25"/>
    <row r="27" spans="9:116" ht="13.5" customHeight="1" x14ac:dyDescent="0.25"/>
    <row r="28" spans="9:116" ht="13.5" customHeight="1" x14ac:dyDescent="0.25"/>
    <row r="29" spans="9:116" ht="13.5" customHeight="1" x14ac:dyDescent="0.25"/>
    <row r="30" spans="9:116" ht="13.5" customHeight="1" x14ac:dyDescent="0.25"/>
    <row r="31" spans="9:116" ht="13.5" customHeight="1" x14ac:dyDescent="0.25"/>
    <row r="32" spans="9:116" ht="13.5" customHeight="1" x14ac:dyDescent="0.25"/>
    <row r="33" spans="15:116" ht="13.5" customHeight="1" x14ac:dyDescent="0.25"/>
    <row r="34" spans="15:116" ht="13.5" customHeight="1" x14ac:dyDescent="0.25"/>
    <row r="35" spans="15:116" ht="13.5" customHeight="1" x14ac:dyDescent="0.25">
      <c r="CZ35" s="78"/>
      <c r="DA35" s="78"/>
      <c r="DB35" s="78"/>
      <c r="DC35" s="78"/>
      <c r="DD35" s="78"/>
      <c r="DE35" s="78"/>
      <c r="DF35" s="78"/>
      <c r="DG35" s="78"/>
      <c r="DH35" s="78"/>
      <c r="DI35" s="78"/>
      <c r="DJ35" s="78"/>
      <c r="DK35" s="78"/>
      <c r="DL35" s="78"/>
    </row>
    <row r="36" spans="15:116" ht="13.5" customHeight="1" x14ac:dyDescent="0.25"/>
    <row r="37" spans="15:116" ht="13.5" customHeight="1" x14ac:dyDescent="0.25">
      <c r="DL37" s="78"/>
    </row>
    <row r="38" spans="15:116" ht="13.5" customHeight="1" x14ac:dyDescent="0.25">
      <c r="DI38" s="78"/>
      <c r="DJ38" s="78"/>
      <c r="DK38" s="78"/>
      <c r="DL38" s="78"/>
    </row>
    <row r="39" spans="15:116" ht="13.5" customHeight="1" x14ac:dyDescent="0.25"/>
    <row r="40" spans="15:116" ht="13.5" customHeight="1" x14ac:dyDescent="0.25"/>
    <row r="41" spans="15:116" ht="13.5" customHeight="1" x14ac:dyDescent="0.25"/>
    <row r="42" spans="15:116" ht="13.5" customHeight="1" x14ac:dyDescent="0.25"/>
    <row r="43" spans="15:116" ht="13.5" customHeight="1" x14ac:dyDescent="0.2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5">
      <c r="DL44" s="78"/>
    </row>
    <row r="45" spans="15:116" ht="13.5" customHeight="1" x14ac:dyDescent="0.25"/>
    <row r="46" spans="15:116" ht="13.5" customHeight="1" x14ac:dyDescent="0.25">
      <c r="DA46" s="78"/>
      <c r="DB46" s="78"/>
      <c r="DC46" s="78"/>
      <c r="DD46" s="78"/>
      <c r="DE46" s="78"/>
      <c r="DF46" s="78"/>
      <c r="DG46" s="78"/>
      <c r="DH46" s="78"/>
      <c r="DI46" s="78"/>
      <c r="DJ46" s="78"/>
      <c r="DK46" s="78"/>
      <c r="DL46" s="78"/>
    </row>
    <row r="47" spans="15:116" ht="13.5" customHeight="1" x14ac:dyDescent="0.25"/>
    <row r="48" spans="15:116" ht="13.5" customHeight="1" x14ac:dyDescent="0.25"/>
    <row r="49" spans="104:116" ht="13.5" customHeight="1" x14ac:dyDescent="0.25"/>
    <row r="50" spans="104:116" ht="13.5" customHeight="1" x14ac:dyDescent="0.25">
      <c r="CZ50" s="78"/>
      <c r="DA50" s="78"/>
      <c r="DB50" s="78"/>
      <c r="DC50" s="78"/>
      <c r="DD50" s="78"/>
      <c r="DE50" s="78"/>
      <c r="DF50" s="78"/>
      <c r="DG50" s="78"/>
      <c r="DH50" s="78"/>
      <c r="DI50" s="78"/>
      <c r="DJ50" s="78"/>
      <c r="DK50" s="78"/>
      <c r="DL50" s="78"/>
    </row>
    <row r="51" spans="104:116" ht="13.5" customHeight="1" x14ac:dyDescent="0.25"/>
    <row r="52" spans="104:116" ht="13.5" customHeight="1" x14ac:dyDescent="0.25"/>
    <row r="53" spans="104:116" ht="13.5" customHeight="1" x14ac:dyDescent="0.25">
      <c r="DL53" s="78"/>
    </row>
    <row r="54" spans="104:116" ht="13.5" customHeight="1" x14ac:dyDescent="0.25"/>
    <row r="55" spans="104:116" ht="13.5" customHeight="1" x14ac:dyDescent="0.25"/>
    <row r="56" spans="104:116" ht="13.5" customHeight="1" x14ac:dyDescent="0.25"/>
    <row r="57" spans="104:116" ht="13.5" customHeight="1" x14ac:dyDescent="0.25"/>
    <row r="58" spans="104:116" ht="13.5" customHeight="1" x14ac:dyDescent="0.25"/>
    <row r="59" spans="104:116" ht="13.5" customHeight="1" x14ac:dyDescent="0.25"/>
    <row r="60" spans="104:116" ht="13.5" customHeight="1" x14ac:dyDescent="0.25"/>
    <row r="61" spans="104:116" ht="13.5" customHeight="1" x14ac:dyDescent="0.25"/>
    <row r="62" spans="104:116" ht="13.5" customHeight="1" x14ac:dyDescent="0.25"/>
    <row r="63" spans="104:116" ht="13.5" customHeight="1" x14ac:dyDescent="0.25"/>
    <row r="64" spans="104:116" ht="13.5" customHeight="1" x14ac:dyDescent="0.25"/>
    <row r="65" spans="107:116" ht="13.5" customHeight="1" x14ac:dyDescent="0.25"/>
    <row r="66" spans="107:116" ht="13.5" customHeight="1" x14ac:dyDescent="0.25"/>
    <row r="67" spans="107:116" ht="13.5" customHeight="1" x14ac:dyDescent="0.25">
      <c r="DC67" s="78"/>
      <c r="DD67" s="78"/>
      <c r="DE67" s="78"/>
      <c r="DF67" s="78"/>
      <c r="DG67" s="78"/>
      <c r="DH67" s="78"/>
      <c r="DI67" s="78"/>
      <c r="DJ67" s="78"/>
      <c r="DK67" s="78"/>
      <c r="DL67" s="78"/>
    </row>
    <row r="68" spans="107:116" ht="13.5" customHeight="1" x14ac:dyDescent="0.25"/>
    <row r="69" spans="107:116" ht="13.5" customHeight="1" x14ac:dyDescent="0.25"/>
    <row r="70" spans="107:116" ht="13.5" customHeight="1" x14ac:dyDescent="0.25"/>
    <row r="71" spans="107:116" ht="13.5" customHeight="1" x14ac:dyDescent="0.25"/>
    <row r="72" spans="107:116" ht="13.5" customHeight="1" x14ac:dyDescent="0.25"/>
    <row r="73" spans="107:116" ht="13.5" customHeight="1" x14ac:dyDescent="0.25"/>
    <row r="74" spans="107:116" ht="13.5" customHeight="1" x14ac:dyDescent="0.25"/>
    <row r="75" spans="107:116" ht="13.5" customHeight="1" x14ac:dyDescent="0.25"/>
    <row r="76" spans="107:116" ht="13.5" customHeight="1" x14ac:dyDescent="0.25"/>
    <row r="77" spans="107:116" ht="13.5" customHeight="1" x14ac:dyDescent="0.25"/>
    <row r="78" spans="107:116" ht="13.5" customHeight="1" x14ac:dyDescent="0.25"/>
    <row r="79" spans="107:116" ht="13.5" customHeight="1" x14ac:dyDescent="0.25"/>
    <row r="80" spans="107:116"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sheetData>
  <sheetProtection algorithmName="SHA-512" hashValue="iS/MWbNPc/isBQd3DnClf3ovJCLO9FlGfpNbGf69dhqGJeuxGVlCP2u/wWMJjpxA+GLbqNTRlbFOko8m4qhfjQ==" saltValue="PPQP7XFnbp+kXZ1PIHRPX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25"/>
  <cols>
    <col min="1" max="36" width="2.46484375" style="46" customWidth="1"/>
    <col min="37" max="44" width="17" style="46" customWidth="1"/>
    <col min="45" max="45" width="6.1328125" style="79" customWidth="1"/>
    <col min="46" max="46" width="3" style="80" customWidth="1"/>
    <col min="47" max="47" width="19.1328125" style="46" hidden="1" customWidth="1"/>
    <col min="48" max="52" width="12.59765625" style="46" hidden="1" customWidth="1"/>
    <col min="53" max="53" width="8.59765625" style="46" hidden="1" customWidth="1"/>
    <col min="54" max="16384" width="8.59765625" style="46" hidden="1"/>
  </cols>
  <sheetData>
    <row r="1" spans="1:46" ht="12.75" x14ac:dyDescent="0.25">
      <c r="AS1" s="90"/>
      <c r="AT1" s="90"/>
    </row>
    <row r="2" spans="1:46" ht="12.75" x14ac:dyDescent="0.25">
      <c r="AS2" s="90"/>
      <c r="AT2" s="90"/>
    </row>
    <row r="3" spans="1:46" ht="12.75" x14ac:dyDescent="0.25">
      <c r="AS3" s="90"/>
      <c r="AT3" s="90"/>
    </row>
    <row r="4" spans="1:46" ht="12.75" x14ac:dyDescent="0.25">
      <c r="AS4" s="90"/>
      <c r="AT4" s="90"/>
    </row>
    <row r="5" spans="1:46" ht="16.149999999999999" x14ac:dyDescent="0.25">
      <c r="A5" s="82" t="s">
        <v>505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2.75" x14ac:dyDescent="0.2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338</v>
      </c>
      <c r="AL6" s="81"/>
      <c r="AM6" s="81"/>
      <c r="AN6" s="81"/>
      <c r="AO6" s="90"/>
      <c r="AP6" s="90"/>
      <c r="AQ6" s="90"/>
      <c r="AR6" s="90"/>
    </row>
    <row r="7" spans="1:46" ht="13.5" customHeight="1" x14ac:dyDescent="0.2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91</v>
      </c>
      <c r="AP7" s="126"/>
      <c r="AQ7" s="137" t="s">
        <v>506</v>
      </c>
      <c r="AR7" s="151"/>
    </row>
    <row r="8" spans="1:46" ht="12.75" x14ac:dyDescent="0.2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507</v>
      </c>
      <c r="AQ8" s="138" t="s">
        <v>508</v>
      </c>
      <c r="AR8" s="152" t="s">
        <v>509</v>
      </c>
    </row>
    <row r="9" spans="1:46" ht="12.75" x14ac:dyDescent="0.2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510</v>
      </c>
      <c r="AL9" s="1013"/>
      <c r="AM9" s="1013"/>
      <c r="AN9" s="1014"/>
      <c r="AO9" s="116">
        <v>2427045</v>
      </c>
      <c r="AP9" s="116">
        <v>257758</v>
      </c>
      <c r="AQ9" s="139">
        <v>143042</v>
      </c>
      <c r="AR9" s="153">
        <v>80.2</v>
      </c>
    </row>
    <row r="10" spans="1:46" ht="13.5" customHeight="1" x14ac:dyDescent="0.2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210</v>
      </c>
      <c r="AL10" s="1013"/>
      <c r="AM10" s="1013"/>
      <c r="AN10" s="1014"/>
      <c r="AO10" s="117">
        <v>12329</v>
      </c>
      <c r="AP10" s="117">
        <v>1309</v>
      </c>
      <c r="AQ10" s="140">
        <v>17233</v>
      </c>
      <c r="AR10" s="154">
        <v>-92.4</v>
      </c>
    </row>
    <row r="11" spans="1:46" ht="13.5" customHeight="1" x14ac:dyDescent="0.2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407</v>
      </c>
      <c r="AL11" s="1013"/>
      <c r="AM11" s="1013"/>
      <c r="AN11" s="1014"/>
      <c r="AO11" s="117" t="s">
        <v>202</v>
      </c>
      <c r="AP11" s="117" t="s">
        <v>202</v>
      </c>
      <c r="AQ11" s="140">
        <v>1297</v>
      </c>
      <c r="AR11" s="154" t="s">
        <v>202</v>
      </c>
    </row>
    <row r="12" spans="1:46" ht="13.5" customHeight="1" x14ac:dyDescent="0.2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135</v>
      </c>
      <c r="AL12" s="1013"/>
      <c r="AM12" s="1013"/>
      <c r="AN12" s="1014"/>
      <c r="AO12" s="117" t="s">
        <v>202</v>
      </c>
      <c r="AP12" s="117" t="s">
        <v>202</v>
      </c>
      <c r="AQ12" s="140" t="s">
        <v>202</v>
      </c>
      <c r="AR12" s="154" t="s">
        <v>202</v>
      </c>
    </row>
    <row r="13" spans="1:46" ht="13.5" customHeight="1" x14ac:dyDescent="0.2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511</v>
      </c>
      <c r="AL13" s="1013"/>
      <c r="AM13" s="1013"/>
      <c r="AN13" s="1014"/>
      <c r="AO13" s="117">
        <v>105789</v>
      </c>
      <c r="AP13" s="117">
        <v>11235</v>
      </c>
      <c r="AQ13" s="140">
        <v>5542</v>
      </c>
      <c r="AR13" s="154">
        <v>102.7</v>
      </c>
    </row>
    <row r="14" spans="1:46" ht="13.5" customHeight="1" x14ac:dyDescent="0.2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512</v>
      </c>
      <c r="AL14" s="1013"/>
      <c r="AM14" s="1013"/>
      <c r="AN14" s="1014"/>
      <c r="AO14" s="117">
        <v>11683</v>
      </c>
      <c r="AP14" s="117">
        <v>1241</v>
      </c>
      <c r="AQ14" s="140">
        <v>2886</v>
      </c>
      <c r="AR14" s="154">
        <v>-57</v>
      </c>
    </row>
    <row r="15" spans="1:46" ht="13.5" customHeight="1" x14ac:dyDescent="0.2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314</v>
      </c>
      <c r="AL15" s="1016"/>
      <c r="AM15" s="1016"/>
      <c r="AN15" s="1017"/>
      <c r="AO15" s="117">
        <v>-194452</v>
      </c>
      <c r="AP15" s="117">
        <v>-20651</v>
      </c>
      <c r="AQ15" s="140">
        <v>-8856</v>
      </c>
      <c r="AR15" s="154">
        <v>133.19999999999999</v>
      </c>
    </row>
    <row r="16" spans="1:46" ht="12.75" x14ac:dyDescent="0.2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279</v>
      </c>
      <c r="AL16" s="1016"/>
      <c r="AM16" s="1016"/>
      <c r="AN16" s="1017"/>
      <c r="AO16" s="117">
        <v>2362394</v>
      </c>
      <c r="AP16" s="117">
        <v>250891</v>
      </c>
      <c r="AQ16" s="140">
        <v>161143</v>
      </c>
      <c r="AR16" s="154">
        <v>55.7</v>
      </c>
    </row>
    <row r="17" spans="1:46" ht="12.75" x14ac:dyDescent="0.2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2.75" x14ac:dyDescent="0.2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2.75" x14ac:dyDescent="0.2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ht="12.75" x14ac:dyDescent="0.2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513</v>
      </c>
      <c r="AP20" s="128" t="s">
        <v>342</v>
      </c>
      <c r="AQ20" s="141" t="s">
        <v>42</v>
      </c>
      <c r="AR20" s="155"/>
    </row>
    <row r="21" spans="1:46" s="81" customFormat="1" ht="12.75" x14ac:dyDescent="0.25">
      <c r="A21" s="83"/>
      <c r="AK21" s="1018" t="s">
        <v>515</v>
      </c>
      <c r="AL21" s="1019"/>
      <c r="AM21" s="1019"/>
      <c r="AN21" s="1020"/>
      <c r="AO21" s="119">
        <v>28.57</v>
      </c>
      <c r="AP21" s="129">
        <v>14.02</v>
      </c>
      <c r="AQ21" s="142">
        <v>14.55</v>
      </c>
      <c r="AS21" s="161"/>
      <c r="AT21" s="83"/>
    </row>
    <row r="22" spans="1:46" s="81" customFormat="1" ht="12.75" x14ac:dyDescent="0.25">
      <c r="A22" s="83"/>
      <c r="AK22" s="1018" t="s">
        <v>516</v>
      </c>
      <c r="AL22" s="1019"/>
      <c r="AM22" s="1019"/>
      <c r="AN22" s="1020"/>
      <c r="AO22" s="120">
        <v>91.1</v>
      </c>
      <c r="AP22" s="130">
        <v>96.2</v>
      </c>
      <c r="AQ22" s="143">
        <v>-5.0999999999999996</v>
      </c>
      <c r="AR22" s="131"/>
      <c r="AS22" s="161"/>
      <c r="AT22" s="83"/>
    </row>
    <row r="23" spans="1:46" s="81" customFormat="1" ht="12.75" x14ac:dyDescent="0.25">
      <c r="A23" s="83"/>
      <c r="AP23" s="131"/>
      <c r="AQ23" s="131"/>
      <c r="AR23" s="131"/>
      <c r="AS23" s="161"/>
      <c r="AT23" s="83"/>
    </row>
    <row r="24" spans="1:46" s="81" customFormat="1" ht="12.75" x14ac:dyDescent="0.25">
      <c r="A24" s="83"/>
      <c r="AP24" s="131"/>
      <c r="AQ24" s="131"/>
      <c r="AR24" s="131"/>
      <c r="AS24" s="161"/>
      <c r="AT24" s="83"/>
    </row>
    <row r="25" spans="1:46" s="81" customFormat="1" ht="12.75" x14ac:dyDescent="0.2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2.75" x14ac:dyDescent="0.25">
      <c r="A26" s="1021" t="s">
        <v>517</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ht="12.75" x14ac:dyDescent="0.25">
      <c r="A27" s="85"/>
      <c r="AO27" s="90"/>
      <c r="AP27" s="90"/>
      <c r="AQ27" s="90"/>
      <c r="AR27" s="90"/>
      <c r="AS27" s="90"/>
      <c r="AT27" s="90"/>
    </row>
    <row r="28" spans="1:46" ht="16.149999999999999" x14ac:dyDescent="0.25">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2.75" x14ac:dyDescent="0.2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61</v>
      </c>
      <c r="AL29" s="81"/>
      <c r="AM29" s="81"/>
      <c r="AN29" s="81"/>
      <c r="AO29" s="90"/>
      <c r="AP29" s="90"/>
      <c r="AQ29" s="90"/>
      <c r="AR29" s="90"/>
      <c r="AS29" s="164"/>
    </row>
    <row r="30" spans="1:46" ht="13.5" customHeight="1" x14ac:dyDescent="0.2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91</v>
      </c>
      <c r="AP30" s="126"/>
      <c r="AQ30" s="137" t="s">
        <v>506</v>
      </c>
      <c r="AR30" s="151"/>
    </row>
    <row r="31" spans="1:46" ht="12.75" x14ac:dyDescent="0.2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507</v>
      </c>
      <c r="AQ31" s="138" t="s">
        <v>508</v>
      </c>
      <c r="AR31" s="152" t="s">
        <v>509</v>
      </c>
    </row>
    <row r="32" spans="1:46" ht="27" customHeight="1" x14ac:dyDescent="0.2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518</v>
      </c>
      <c r="AL32" s="1023"/>
      <c r="AM32" s="1023"/>
      <c r="AN32" s="1024"/>
      <c r="AO32" s="117">
        <v>1771871</v>
      </c>
      <c r="AP32" s="117">
        <v>188177</v>
      </c>
      <c r="AQ32" s="144">
        <v>81691</v>
      </c>
      <c r="AR32" s="154">
        <v>130.4</v>
      </c>
    </row>
    <row r="33" spans="1:46" ht="13.5" customHeight="1" x14ac:dyDescent="0.2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519</v>
      </c>
      <c r="AL33" s="1023"/>
      <c r="AM33" s="1023"/>
      <c r="AN33" s="1024"/>
      <c r="AO33" s="117" t="s">
        <v>202</v>
      </c>
      <c r="AP33" s="117" t="s">
        <v>202</v>
      </c>
      <c r="AQ33" s="144" t="s">
        <v>202</v>
      </c>
      <c r="AR33" s="154" t="s">
        <v>202</v>
      </c>
    </row>
    <row r="34" spans="1:46" ht="27" customHeight="1" x14ac:dyDescent="0.2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233</v>
      </c>
      <c r="AL34" s="1023"/>
      <c r="AM34" s="1023"/>
      <c r="AN34" s="1024"/>
      <c r="AO34" s="117" t="s">
        <v>202</v>
      </c>
      <c r="AP34" s="117" t="s">
        <v>202</v>
      </c>
      <c r="AQ34" s="144" t="s">
        <v>202</v>
      </c>
      <c r="AR34" s="154" t="s">
        <v>202</v>
      </c>
    </row>
    <row r="35" spans="1:46" ht="27" customHeight="1" x14ac:dyDescent="0.2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520</v>
      </c>
      <c r="AL35" s="1023"/>
      <c r="AM35" s="1023"/>
      <c r="AN35" s="1024"/>
      <c r="AO35" s="117">
        <v>828905</v>
      </c>
      <c r="AP35" s="117">
        <v>88032</v>
      </c>
      <c r="AQ35" s="144">
        <v>27672</v>
      </c>
      <c r="AR35" s="154">
        <v>218.1</v>
      </c>
    </row>
    <row r="36" spans="1:46" ht="27" customHeight="1" x14ac:dyDescent="0.2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38</v>
      </c>
      <c r="AL36" s="1023"/>
      <c r="AM36" s="1023"/>
      <c r="AN36" s="1024"/>
      <c r="AO36" s="117" t="s">
        <v>202</v>
      </c>
      <c r="AP36" s="117" t="s">
        <v>202</v>
      </c>
      <c r="AQ36" s="144">
        <v>4845</v>
      </c>
      <c r="AR36" s="154" t="s">
        <v>202</v>
      </c>
    </row>
    <row r="37" spans="1:46" ht="13.5" customHeight="1" x14ac:dyDescent="0.2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355</v>
      </c>
      <c r="AL37" s="1023"/>
      <c r="AM37" s="1023"/>
      <c r="AN37" s="1024"/>
      <c r="AO37" s="117" t="s">
        <v>202</v>
      </c>
      <c r="AP37" s="117" t="s">
        <v>202</v>
      </c>
      <c r="AQ37" s="144">
        <v>448</v>
      </c>
      <c r="AR37" s="154" t="s">
        <v>202</v>
      </c>
    </row>
    <row r="38" spans="1:46" ht="27" customHeight="1" x14ac:dyDescent="0.2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521</v>
      </c>
      <c r="AL38" s="1026"/>
      <c r="AM38" s="1026"/>
      <c r="AN38" s="1027"/>
      <c r="AO38" s="121">
        <v>873</v>
      </c>
      <c r="AP38" s="121">
        <v>93</v>
      </c>
      <c r="AQ38" s="145">
        <v>4</v>
      </c>
      <c r="AR38" s="143">
        <v>2225</v>
      </c>
      <c r="AS38" s="164"/>
    </row>
    <row r="39" spans="1:46" ht="12.75" x14ac:dyDescent="0.2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88</v>
      </c>
      <c r="AL39" s="1026"/>
      <c r="AM39" s="1026"/>
      <c r="AN39" s="1027"/>
      <c r="AO39" s="117">
        <v>-30420</v>
      </c>
      <c r="AP39" s="117">
        <v>-3231</v>
      </c>
      <c r="AQ39" s="144">
        <v>-1961</v>
      </c>
      <c r="AR39" s="154">
        <v>64.8</v>
      </c>
      <c r="AS39" s="164"/>
    </row>
    <row r="40" spans="1:46" ht="27" customHeight="1" x14ac:dyDescent="0.2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522</v>
      </c>
      <c r="AL40" s="1023"/>
      <c r="AM40" s="1023"/>
      <c r="AN40" s="1024"/>
      <c r="AO40" s="117">
        <v>-1781005</v>
      </c>
      <c r="AP40" s="117">
        <v>-189147</v>
      </c>
      <c r="AQ40" s="144">
        <v>-75713</v>
      </c>
      <c r="AR40" s="154">
        <v>149.80000000000001</v>
      </c>
      <c r="AS40" s="164"/>
    </row>
    <row r="41" spans="1:46" ht="12.75" x14ac:dyDescent="0.2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395</v>
      </c>
      <c r="AL41" s="1029"/>
      <c r="AM41" s="1029"/>
      <c r="AN41" s="1030"/>
      <c r="AO41" s="117">
        <v>790224</v>
      </c>
      <c r="AP41" s="117">
        <v>83924</v>
      </c>
      <c r="AQ41" s="144">
        <v>36985</v>
      </c>
      <c r="AR41" s="154">
        <v>126.9</v>
      </c>
      <c r="AS41" s="164"/>
    </row>
    <row r="42" spans="1:46" ht="12.75" x14ac:dyDescent="0.2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2.75" x14ac:dyDescent="0.2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2.75" x14ac:dyDescent="0.2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2.75" x14ac:dyDescent="0.2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2.75" x14ac:dyDescent="0.2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5">
      <c r="A47" s="88" t="s">
        <v>523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2.75" x14ac:dyDescent="0.2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524</v>
      </c>
      <c r="AL48" s="87"/>
      <c r="AM48" s="87"/>
      <c r="AN48" s="87"/>
      <c r="AO48" s="87"/>
      <c r="AP48" s="87"/>
      <c r="AQ48" s="132"/>
      <c r="AR48" s="87"/>
    </row>
    <row r="49" spans="1:44" ht="13.5" customHeight="1" x14ac:dyDescent="0.2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91</v>
      </c>
      <c r="AN49" s="1031" t="s">
        <v>452</v>
      </c>
      <c r="AO49" s="1032"/>
      <c r="AP49" s="1032"/>
      <c r="AQ49" s="1032"/>
      <c r="AR49" s="1033"/>
    </row>
    <row r="50" spans="1:44" ht="12.75" x14ac:dyDescent="0.2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497</v>
      </c>
      <c r="AO50" s="123" t="s">
        <v>498</v>
      </c>
      <c r="AP50" s="134" t="s">
        <v>525</v>
      </c>
      <c r="AQ50" s="147" t="s">
        <v>390</v>
      </c>
      <c r="AR50" s="157" t="s">
        <v>526</v>
      </c>
    </row>
    <row r="51" spans="1:44" ht="12.75" x14ac:dyDescent="0.2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527</v>
      </c>
      <c r="AL51" s="102"/>
      <c r="AM51" s="107">
        <v>1534439</v>
      </c>
      <c r="AN51" s="114">
        <v>143138</v>
      </c>
      <c r="AO51" s="124">
        <v>63.7</v>
      </c>
      <c r="AP51" s="135">
        <v>93492</v>
      </c>
      <c r="AQ51" s="148">
        <v>-13.6</v>
      </c>
      <c r="AR51" s="158">
        <v>77.3</v>
      </c>
    </row>
    <row r="52" spans="1:44" ht="12.75" x14ac:dyDescent="0.2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281</v>
      </c>
      <c r="AM52" s="108">
        <v>1149880</v>
      </c>
      <c r="AN52" s="115">
        <v>107265</v>
      </c>
      <c r="AO52" s="125">
        <v>126.7</v>
      </c>
      <c r="AP52" s="136">
        <v>53316</v>
      </c>
      <c r="AQ52" s="149">
        <v>6</v>
      </c>
      <c r="AR52" s="159">
        <v>120.7</v>
      </c>
    </row>
    <row r="53" spans="1:44" ht="12.75" x14ac:dyDescent="0.2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487</v>
      </c>
      <c r="AL53" s="102"/>
      <c r="AM53" s="107">
        <v>1152803</v>
      </c>
      <c r="AN53" s="114">
        <v>111221</v>
      </c>
      <c r="AO53" s="124">
        <v>-22.3</v>
      </c>
      <c r="AP53" s="135">
        <v>126525</v>
      </c>
      <c r="AQ53" s="148">
        <v>35.299999999999997</v>
      </c>
      <c r="AR53" s="158">
        <v>-57.6</v>
      </c>
    </row>
    <row r="54" spans="1:44" ht="12.75" x14ac:dyDescent="0.2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281</v>
      </c>
      <c r="AM54" s="108">
        <v>554351</v>
      </c>
      <c r="AN54" s="115">
        <v>53483</v>
      </c>
      <c r="AO54" s="125">
        <v>-50.1</v>
      </c>
      <c r="AP54" s="136">
        <v>67052</v>
      </c>
      <c r="AQ54" s="149">
        <v>25.8</v>
      </c>
      <c r="AR54" s="159">
        <v>-75.900000000000006</v>
      </c>
    </row>
    <row r="55" spans="1:44" ht="12.75" x14ac:dyDescent="0.2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528</v>
      </c>
      <c r="AL55" s="102"/>
      <c r="AM55" s="107">
        <v>1271513</v>
      </c>
      <c r="AN55" s="114">
        <v>126017</v>
      </c>
      <c r="AO55" s="124">
        <v>13.3</v>
      </c>
      <c r="AP55" s="135">
        <v>122054</v>
      </c>
      <c r="AQ55" s="148">
        <v>-3.5</v>
      </c>
      <c r="AR55" s="158">
        <v>16.8</v>
      </c>
    </row>
    <row r="56" spans="1:44" ht="12.75" x14ac:dyDescent="0.2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281</v>
      </c>
      <c r="AM56" s="108">
        <v>698769</v>
      </c>
      <c r="AN56" s="115">
        <v>69254</v>
      </c>
      <c r="AO56" s="125">
        <v>29.5</v>
      </c>
      <c r="AP56" s="136">
        <v>68298</v>
      </c>
      <c r="AQ56" s="149">
        <v>1.9</v>
      </c>
      <c r="AR56" s="159">
        <v>27.6</v>
      </c>
    </row>
    <row r="57" spans="1:44" ht="12.75" x14ac:dyDescent="0.2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139</v>
      </c>
      <c r="AL57" s="102"/>
      <c r="AM57" s="107">
        <v>1022873</v>
      </c>
      <c r="AN57" s="114">
        <v>104599</v>
      </c>
      <c r="AO57" s="124">
        <v>-17</v>
      </c>
      <c r="AP57" s="135">
        <v>111644</v>
      </c>
      <c r="AQ57" s="148">
        <v>-8.5</v>
      </c>
      <c r="AR57" s="158">
        <v>-8.5</v>
      </c>
    </row>
    <row r="58" spans="1:44" ht="12.75" x14ac:dyDescent="0.2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281</v>
      </c>
      <c r="AM58" s="108">
        <v>529040</v>
      </c>
      <c r="AN58" s="115">
        <v>54100</v>
      </c>
      <c r="AO58" s="125">
        <v>-21.9</v>
      </c>
      <c r="AP58" s="136">
        <v>66606</v>
      </c>
      <c r="AQ58" s="149">
        <v>-2.5</v>
      </c>
      <c r="AR58" s="159">
        <v>-19.399999999999999</v>
      </c>
    </row>
    <row r="59" spans="1:44" ht="12.75" x14ac:dyDescent="0.2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529</v>
      </c>
      <c r="AL59" s="102"/>
      <c r="AM59" s="107">
        <v>1808250</v>
      </c>
      <c r="AN59" s="114">
        <v>192040</v>
      </c>
      <c r="AO59" s="124">
        <v>83.6</v>
      </c>
      <c r="AP59" s="135">
        <v>127917</v>
      </c>
      <c r="AQ59" s="148">
        <v>14.6</v>
      </c>
      <c r="AR59" s="158">
        <v>69</v>
      </c>
    </row>
    <row r="60" spans="1:44" ht="12.75" x14ac:dyDescent="0.2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281</v>
      </c>
      <c r="AM60" s="108">
        <v>684288</v>
      </c>
      <c r="AN60" s="115">
        <v>72673</v>
      </c>
      <c r="AO60" s="125">
        <v>34.299999999999997</v>
      </c>
      <c r="AP60" s="136">
        <v>69746</v>
      </c>
      <c r="AQ60" s="149">
        <v>4.7</v>
      </c>
      <c r="AR60" s="159">
        <v>29.6</v>
      </c>
    </row>
    <row r="61" spans="1:44" ht="12.75" x14ac:dyDescent="0.2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530</v>
      </c>
      <c r="AL61" s="105"/>
      <c r="AM61" s="107">
        <v>1357976</v>
      </c>
      <c r="AN61" s="114">
        <v>135403</v>
      </c>
      <c r="AO61" s="124">
        <v>24.3</v>
      </c>
      <c r="AP61" s="135">
        <v>116326</v>
      </c>
      <c r="AQ61" s="150">
        <v>4.9000000000000004</v>
      </c>
      <c r="AR61" s="158">
        <v>19.399999999999999</v>
      </c>
    </row>
    <row r="62" spans="1:44" ht="12.75" x14ac:dyDescent="0.2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281</v>
      </c>
      <c r="AM62" s="108">
        <v>723266</v>
      </c>
      <c r="AN62" s="115">
        <v>71355</v>
      </c>
      <c r="AO62" s="125">
        <v>23.7</v>
      </c>
      <c r="AP62" s="136">
        <v>65004</v>
      </c>
      <c r="AQ62" s="149">
        <v>7.2</v>
      </c>
      <c r="AR62" s="159">
        <v>16.5</v>
      </c>
    </row>
    <row r="63" spans="1:44" ht="12.75" x14ac:dyDescent="0.2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2.75" x14ac:dyDescent="0.2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2.75" x14ac:dyDescent="0.2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2.75" x14ac:dyDescent="0.2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5">
      <c r="AK67" s="90"/>
      <c r="AL67" s="90"/>
      <c r="AM67" s="90"/>
      <c r="AN67" s="90"/>
      <c r="AO67" s="90"/>
      <c r="AP67" s="90"/>
      <c r="AQ67" s="90"/>
      <c r="AR67" s="90"/>
      <c r="AS67" s="90"/>
      <c r="AT67" s="90"/>
    </row>
    <row r="68" spans="1:46" ht="13.5" hidden="1" customHeight="1" x14ac:dyDescent="0.25">
      <c r="AK68" s="90"/>
      <c r="AL68" s="90"/>
      <c r="AM68" s="90"/>
      <c r="AN68" s="90"/>
      <c r="AO68" s="90"/>
      <c r="AP68" s="90"/>
      <c r="AQ68" s="90"/>
      <c r="AR68" s="90"/>
    </row>
    <row r="69" spans="1:46" ht="13.5" hidden="1" customHeight="1" x14ac:dyDescent="0.25">
      <c r="AK69" s="90"/>
      <c r="AL69" s="90"/>
      <c r="AM69" s="90"/>
      <c r="AN69" s="90"/>
      <c r="AO69" s="90"/>
      <c r="AP69" s="90"/>
      <c r="AQ69" s="90"/>
      <c r="AR69" s="90"/>
    </row>
    <row r="70" spans="1:46" ht="12.75" hidden="1" x14ac:dyDescent="0.25">
      <c r="AK70" s="90"/>
      <c r="AL70" s="90"/>
      <c r="AM70" s="90"/>
      <c r="AN70" s="90"/>
      <c r="AO70" s="90"/>
      <c r="AP70" s="90"/>
      <c r="AQ70" s="90"/>
      <c r="AR70" s="90"/>
    </row>
    <row r="71" spans="1:46" ht="12.75" hidden="1" x14ac:dyDescent="0.25">
      <c r="AK71" s="90"/>
      <c r="AL71" s="90"/>
      <c r="AM71" s="90"/>
      <c r="AN71" s="90"/>
      <c r="AO71" s="90"/>
      <c r="AP71" s="90"/>
      <c r="AQ71" s="90"/>
      <c r="AR71" s="90"/>
    </row>
    <row r="72" spans="1:46" ht="12.75" hidden="1" x14ac:dyDescent="0.25">
      <c r="AK72" s="90"/>
      <c r="AL72" s="90"/>
      <c r="AM72" s="90"/>
      <c r="AN72" s="90"/>
      <c r="AO72" s="90"/>
      <c r="AP72" s="90"/>
      <c r="AQ72" s="90"/>
      <c r="AR72" s="90"/>
    </row>
    <row r="73" spans="1:46" ht="12.75" hidden="1" x14ac:dyDescent="0.25">
      <c r="AK73" s="90"/>
      <c r="AL73" s="90"/>
      <c r="AM73" s="90"/>
      <c r="AN73" s="90"/>
      <c r="AO73" s="90"/>
      <c r="AP73" s="90"/>
      <c r="AQ73" s="90"/>
      <c r="AR73" s="90"/>
    </row>
  </sheetData>
  <sheetProtection algorithmName="SHA-512" hashValue="goJrhVDAPvPH/9eUgeh4SICyt23x06bruT8+v84H/ZavOLe2434NtQwihoNrk0lZ0KULs9aX0tFhW2ROzkIWyw==" saltValue="/lWMP9WmN88hOVVGzpVZK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77" customWidth="1"/>
    <col min="126" max="126" width="9" style="78" hidden="1" customWidth="1"/>
    <col min="127" max="16384" width="9" style="78" hidden="1"/>
  </cols>
  <sheetData>
    <row r="1" spans="2:125" ht="13.5" customHeight="1" x14ac:dyDescent="0.2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2.75" x14ac:dyDescent="0.25">
      <c r="B2" s="78"/>
      <c r="DG2" s="78"/>
    </row>
    <row r="3" spans="2:125" ht="12.75" x14ac:dyDescent="0.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2.75" x14ac:dyDescent="0.25"/>
    <row r="5" spans="2:125" ht="12.75" x14ac:dyDescent="0.25"/>
    <row r="6" spans="2:125" ht="12.75" x14ac:dyDescent="0.25"/>
    <row r="7" spans="2:125" ht="12.75" x14ac:dyDescent="0.25"/>
    <row r="8" spans="2:125" ht="12.75" x14ac:dyDescent="0.25"/>
    <row r="9" spans="2:125" ht="12.75" x14ac:dyDescent="0.25">
      <c r="DU9" s="78"/>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78"/>
    </row>
    <row r="18" spans="125:125" ht="12.75" x14ac:dyDescent="0.25"/>
    <row r="19" spans="125:125" ht="12.75" x14ac:dyDescent="0.25"/>
    <row r="20" spans="125:125" ht="12.75" x14ac:dyDescent="0.25">
      <c r="DU20" s="78"/>
    </row>
    <row r="21" spans="125:125" ht="12.75" x14ac:dyDescent="0.25">
      <c r="DU21" s="78"/>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78"/>
    </row>
    <row r="29" spans="125:125" ht="12.75" x14ac:dyDescent="0.25"/>
    <row r="30" spans="125:125" ht="12.75" x14ac:dyDescent="0.25"/>
    <row r="31" spans="125:125" ht="12.75" x14ac:dyDescent="0.25"/>
    <row r="32" spans="125:125" ht="12.75" x14ac:dyDescent="0.25"/>
    <row r="33" spans="2:125" ht="12.75" x14ac:dyDescent="0.25">
      <c r="B33" s="78"/>
      <c r="G33" s="78"/>
      <c r="I33" s="78"/>
    </row>
    <row r="34" spans="2:125" ht="12.75" x14ac:dyDescent="0.25">
      <c r="C34" s="78"/>
      <c r="P34" s="78"/>
      <c r="DE34" s="78"/>
      <c r="DH34" s="78"/>
    </row>
    <row r="35" spans="2:125" ht="12.75" x14ac:dyDescent="0.25">
      <c r="D35" s="78"/>
      <c r="E35" s="78"/>
      <c r="DG35" s="78"/>
      <c r="DJ35" s="78"/>
      <c r="DP35" s="78"/>
      <c r="DQ35" s="78"/>
      <c r="DR35" s="78"/>
      <c r="DS35" s="78"/>
      <c r="DT35" s="78"/>
      <c r="DU35" s="78"/>
    </row>
    <row r="36" spans="2:125" ht="12.75" x14ac:dyDescent="0.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2.75" x14ac:dyDescent="0.25">
      <c r="DU37" s="78"/>
    </row>
    <row r="38" spans="2:125" ht="12.75" x14ac:dyDescent="0.25">
      <c r="DT38" s="78"/>
      <c r="DU38" s="78"/>
    </row>
    <row r="39" spans="2:125" ht="12.75" x14ac:dyDescent="0.25"/>
    <row r="40" spans="2:125" ht="12.75" x14ac:dyDescent="0.25">
      <c r="DH40" s="78"/>
    </row>
    <row r="41" spans="2:125" ht="12.75" x14ac:dyDescent="0.25">
      <c r="DE41" s="78"/>
    </row>
    <row r="42" spans="2:125" ht="12.75" x14ac:dyDescent="0.25">
      <c r="DG42" s="78"/>
      <c r="DJ42" s="78"/>
    </row>
    <row r="43" spans="2:125" ht="12.75" x14ac:dyDescent="0.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2.75" x14ac:dyDescent="0.25">
      <c r="DU44" s="78"/>
    </row>
    <row r="45" spans="2:125" ht="12.75" x14ac:dyDescent="0.25"/>
    <row r="46" spans="2:125" ht="12.75" x14ac:dyDescent="0.25"/>
    <row r="47" spans="2:125" ht="12.75" x14ac:dyDescent="0.25"/>
    <row r="48" spans="2:125" ht="12.75" x14ac:dyDescent="0.25">
      <c r="DT48" s="78"/>
      <c r="DU48" s="78"/>
    </row>
    <row r="49" spans="120:125" ht="12.75" x14ac:dyDescent="0.25">
      <c r="DU49" s="78"/>
    </row>
    <row r="50" spans="120:125" ht="12.75" x14ac:dyDescent="0.25">
      <c r="DU50" s="78"/>
    </row>
    <row r="51" spans="120:125" ht="12.75" x14ac:dyDescent="0.25">
      <c r="DP51" s="78"/>
      <c r="DQ51" s="78"/>
      <c r="DR51" s="78"/>
      <c r="DS51" s="78"/>
      <c r="DT51" s="78"/>
      <c r="DU51" s="78"/>
    </row>
    <row r="52" spans="120:125" ht="12.75" x14ac:dyDescent="0.25"/>
    <row r="53" spans="120:125" ht="12.75" x14ac:dyDescent="0.25"/>
    <row r="54" spans="120:125" ht="12.75" x14ac:dyDescent="0.25">
      <c r="DU54" s="78"/>
    </row>
    <row r="55" spans="120:125" ht="12.75" x14ac:dyDescent="0.25"/>
    <row r="56" spans="120:125" ht="12.75" x14ac:dyDescent="0.25"/>
    <row r="57" spans="120:125" ht="12.75" x14ac:dyDescent="0.25"/>
    <row r="58" spans="120:125" ht="12.75" x14ac:dyDescent="0.25">
      <c r="DU58" s="78"/>
    </row>
    <row r="59" spans="120:125" ht="12.75" x14ac:dyDescent="0.25"/>
    <row r="60" spans="120:125" ht="12.75" x14ac:dyDescent="0.25"/>
    <row r="61" spans="120:125" ht="12.75" x14ac:dyDescent="0.25"/>
    <row r="62" spans="120:125" ht="12.75" x14ac:dyDescent="0.25"/>
    <row r="63" spans="120:125" ht="12.75" x14ac:dyDescent="0.25">
      <c r="DU63" s="78"/>
    </row>
    <row r="64" spans="120:125" ht="12.75" x14ac:dyDescent="0.25">
      <c r="DT64" s="78"/>
      <c r="DU64" s="78"/>
    </row>
    <row r="65" spans="123:125" ht="12.75" x14ac:dyDescent="0.25"/>
    <row r="66" spans="123:125" ht="12.75" x14ac:dyDescent="0.25"/>
    <row r="67" spans="123:125" ht="12.75" x14ac:dyDescent="0.25"/>
    <row r="68" spans="123:125" ht="12.75" x14ac:dyDescent="0.25"/>
    <row r="69" spans="123:125" ht="12.75" x14ac:dyDescent="0.25">
      <c r="DS69" s="78"/>
      <c r="DT69" s="78"/>
      <c r="DU69" s="78"/>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78"/>
    </row>
    <row r="83" spans="116:125" ht="12.75" x14ac:dyDescent="0.25">
      <c r="DM83" s="78"/>
      <c r="DN83" s="78"/>
      <c r="DO83" s="78"/>
      <c r="DP83" s="78"/>
      <c r="DQ83" s="78"/>
      <c r="DR83" s="78"/>
      <c r="DS83" s="78"/>
      <c r="DT83" s="78"/>
      <c r="DU83" s="78"/>
    </row>
    <row r="84" spans="116:125" ht="12.75" x14ac:dyDescent="0.25"/>
    <row r="85" spans="116:125" ht="12.75" x14ac:dyDescent="0.25"/>
    <row r="86" spans="116:125" ht="12.75" x14ac:dyDescent="0.25"/>
    <row r="87" spans="116:125" ht="12.75" x14ac:dyDescent="0.25"/>
    <row r="88" spans="116:125" ht="12.75" x14ac:dyDescent="0.25">
      <c r="DU88" s="78"/>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78"/>
      <c r="DT94" s="78"/>
      <c r="DU94" s="78"/>
    </row>
    <row r="95" spans="116:125" ht="13.5" customHeight="1" x14ac:dyDescent="0.25">
      <c r="DU95" s="78"/>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78"/>
    </row>
    <row r="102" spans="124:125" ht="13.5" customHeight="1" x14ac:dyDescent="0.25"/>
    <row r="103" spans="124:125" ht="13.5" customHeight="1" x14ac:dyDescent="0.25"/>
    <row r="104" spans="124:125" ht="13.5" customHeight="1" x14ac:dyDescent="0.25">
      <c r="DT104" s="78"/>
      <c r="DU104" s="78"/>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8" t="s">
        <v>104</v>
      </c>
    </row>
    <row r="121" spans="125:125" ht="13.5" hidden="1" customHeight="1" x14ac:dyDescent="0.25">
      <c r="DU121" s="78"/>
    </row>
  </sheetData>
  <sheetProtection algorithmName="SHA-512" hashValue="rg0dVZGDQ/29UdBiqHL68/ZhRLIYVszmE/JogMZqyQq2huIq1btWauPJVyIoWAnP5rvmuecCVqmBN0EUTqoBWA==" saltValue="XMThoz/stnPut7WZXOkA5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5"/>
  <cols>
    <col min="1" max="125" width="2.46484375" style="77" customWidth="1"/>
    <col min="126" max="142" width="0" style="78" hidden="1" customWidth="1"/>
    <col min="143" max="143" width="9" style="78" hidden="1" customWidth="1"/>
    <col min="144" max="16384" width="9" style="78" hidden="1"/>
  </cols>
  <sheetData>
    <row r="1" spans="1:125" ht="13.5" customHeight="1" x14ac:dyDescent="0.2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2.75" x14ac:dyDescent="0.25">
      <c r="B2" s="78"/>
      <c r="T2" s="78"/>
    </row>
    <row r="3" spans="1:125" ht="12.75" x14ac:dyDescent="0.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78"/>
      <c r="G33" s="78"/>
      <c r="I33" s="78"/>
    </row>
    <row r="34" spans="2:125" ht="12.75" x14ac:dyDescent="0.25">
      <c r="C34" s="78"/>
      <c r="P34" s="78"/>
      <c r="R34" s="78"/>
      <c r="U34" s="78"/>
    </row>
    <row r="35" spans="2:125" ht="12.75" x14ac:dyDescent="0.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2.75" x14ac:dyDescent="0.25">
      <c r="F36" s="78"/>
      <c r="H36" s="78"/>
      <c r="J36" s="78"/>
      <c r="K36" s="78"/>
      <c r="L36" s="78"/>
      <c r="M36" s="78"/>
      <c r="N36" s="78"/>
      <c r="O36" s="78"/>
      <c r="Q36" s="78"/>
      <c r="S36" s="78"/>
      <c r="V36" s="78"/>
    </row>
    <row r="37" spans="2:125" ht="12.75" x14ac:dyDescent="0.25"/>
    <row r="38" spans="2:125" ht="12.75" x14ac:dyDescent="0.25"/>
    <row r="39" spans="2:125" ht="12.75" x14ac:dyDescent="0.25"/>
    <row r="40" spans="2:125" ht="12.75" x14ac:dyDescent="0.25">
      <c r="U40" s="78"/>
    </row>
    <row r="41" spans="2:125" ht="12.75" x14ac:dyDescent="0.25">
      <c r="R41" s="78"/>
    </row>
    <row r="42" spans="2:125" ht="12.75" x14ac:dyDescent="0.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2.75" x14ac:dyDescent="0.25">
      <c r="Q43" s="78"/>
      <c r="S43" s="78"/>
      <c r="V43" s="78"/>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77" t="s">
        <v>104</v>
      </c>
    </row>
  </sheetData>
  <sheetProtection algorithmName="SHA-512" hashValue="BDkHCgCkdAaq9l1jPBCjpv83n60x+IlI6nFUkDt3zzAJW90jGQc6ezoGj4wLY3bsLxsmCXnBAbJgMpfQpcpQhQ==" saltValue="ZY1HJwTn7Cv+DU0spvA5N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5"/>
  <cols>
    <col min="1" max="1" width="8.265625" style="46" customWidth="1"/>
    <col min="2" max="16" width="14.59765625" style="46" customWidth="1"/>
    <col min="17" max="17" width="0" style="46" hidden="1" customWidth="1"/>
    <col min="18" max="16384" width="0" style="46"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x14ac:dyDescent="0.25">
      <c r="B45" s="85"/>
      <c r="C45" s="85"/>
      <c r="D45" s="85"/>
      <c r="E45" s="85"/>
      <c r="F45" s="85"/>
      <c r="G45" s="85"/>
      <c r="H45" s="85"/>
      <c r="I45" s="85"/>
      <c r="J45" s="180" t="s">
        <v>2</v>
      </c>
    </row>
    <row r="46" spans="2:10" ht="29.25" customHeight="1" x14ac:dyDescent="0.3">
      <c r="B46" s="166" t="s">
        <v>8</v>
      </c>
      <c r="C46" s="170"/>
      <c r="D46" s="170"/>
      <c r="E46" s="171" t="s">
        <v>17</v>
      </c>
      <c r="F46" s="172" t="s">
        <v>532</v>
      </c>
      <c r="G46" s="176" t="s">
        <v>533</v>
      </c>
      <c r="H46" s="176" t="s">
        <v>534</v>
      </c>
      <c r="I46" s="176" t="s">
        <v>535</v>
      </c>
      <c r="J46" s="181" t="s">
        <v>258</v>
      </c>
    </row>
    <row r="47" spans="2:10" ht="57.75" customHeight="1" x14ac:dyDescent="0.25">
      <c r="B47" s="167"/>
      <c r="C47" s="1038" t="s">
        <v>3</v>
      </c>
      <c r="D47" s="1038"/>
      <c r="E47" s="1039"/>
      <c r="F47" s="173">
        <v>28.76</v>
      </c>
      <c r="G47" s="177">
        <v>26.46</v>
      </c>
      <c r="H47" s="177">
        <v>29.14</v>
      </c>
      <c r="I47" s="177">
        <v>33.14</v>
      </c>
      <c r="J47" s="182">
        <v>34.94</v>
      </c>
    </row>
    <row r="48" spans="2:10" ht="57.75" customHeight="1" x14ac:dyDescent="0.25">
      <c r="B48" s="168"/>
      <c r="C48" s="1040" t="s">
        <v>4</v>
      </c>
      <c r="D48" s="1040"/>
      <c r="E48" s="1041"/>
      <c r="F48" s="174">
        <v>7.07</v>
      </c>
      <c r="G48" s="178">
        <v>5.03</v>
      </c>
      <c r="H48" s="178">
        <v>10.24</v>
      </c>
      <c r="I48" s="178">
        <v>7.29</v>
      </c>
      <c r="J48" s="183">
        <v>5.35</v>
      </c>
    </row>
    <row r="49" spans="2:10" ht="57.75" customHeight="1" x14ac:dyDescent="0.25">
      <c r="B49" s="169"/>
      <c r="C49" s="1042" t="s">
        <v>16</v>
      </c>
      <c r="D49" s="1042"/>
      <c r="E49" s="1043"/>
      <c r="F49" s="175">
        <v>5.29</v>
      </c>
      <c r="G49" s="179" t="s">
        <v>336</v>
      </c>
      <c r="H49" s="179">
        <v>8.58</v>
      </c>
      <c r="I49" s="179" t="s">
        <v>536</v>
      </c>
      <c r="J49" s="184" t="s">
        <v>537</v>
      </c>
    </row>
    <row r="50" spans="2:10" ht="12.75" x14ac:dyDescent="0.25"/>
  </sheetData>
  <sheetProtection algorithmName="SHA-512" hashValue="TKVJAxhuurwA+KwWPSqDCMAhoFiXitMVrUtNNtLyCWVaKXN5goBAcuVqGj7vmlG7Ig+s3T99ECDba1so03VhHQ==" saltValue="4AiNxJk3pqWX1NWVnfooO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新潟県</cp:lastModifiedBy>
  <cp:lastPrinted>2025-03-11T01:44:15Z</cp:lastPrinted>
  <dcterms:created xsi:type="dcterms:W3CDTF">2025-02-19T02:08:55Z</dcterms:created>
  <dcterms:modified xsi:type="dcterms:W3CDTF">2025-10-02T09:28:06Z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2025-09-03T07:11:48Z</vt:filetime>
  </property>
</Properties>
</file>